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5A7C726C-DE54-4CD5-BC39-DA201CCB9E2C}" xr6:coauthVersionLast="47" xr6:coauthVersionMax="47" xr10:uidLastSave="{00000000-0000-0000-0000-000000000000}"/>
  <bookViews>
    <workbookView xWindow="-120" yWindow="-120" windowWidth="29040" windowHeight="15720" tabRatio="799" xr2:uid="{00000000-000D-0000-FFFF-FFFF00000000}"/>
  </bookViews>
  <sheets>
    <sheet name="Bâtiment A" sheetId="28" r:id="rId1"/>
    <sheet name="Bâtiment B" sheetId="43" r:id="rId2"/>
    <sheet name="Bâtiment C" sheetId="38" r:id="rId3"/>
    <sheet name="Bâtiment D" sheetId="39" r:id="rId4"/>
    <sheet name="Bâtiment E" sheetId="40" r:id="rId5"/>
    <sheet name="Bâtiment F" sheetId="41" r:id="rId6"/>
    <sheet name="Bâtiment HB" sheetId="42" r:id="rId7"/>
    <sheet name="superficie Aix" sheetId="3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6" l="1"/>
  <c r="E30" i="43"/>
  <c r="E31" i="43" s="1"/>
  <c r="C30" i="43"/>
  <c r="C31" i="43" s="1"/>
  <c r="E19" i="43"/>
  <c r="C19" i="43"/>
  <c r="C26" i="42" l="1"/>
  <c r="C10" i="36" l="1"/>
  <c r="E26" i="42"/>
  <c r="E20" i="41"/>
  <c r="E21" i="41" s="1"/>
  <c r="C17" i="41"/>
  <c r="E30" i="40"/>
  <c r="C30" i="40"/>
  <c r="E16" i="40"/>
  <c r="C16" i="40"/>
  <c r="E38" i="39"/>
  <c r="C38" i="39"/>
  <c r="E22" i="39"/>
  <c r="C22" i="39"/>
  <c r="C39" i="39" s="1"/>
  <c r="C7" i="36" s="1"/>
  <c r="E56" i="38"/>
  <c r="C56" i="38"/>
  <c r="E31" i="38"/>
  <c r="E57" i="38" s="1"/>
  <c r="C31" i="38"/>
  <c r="C66" i="28"/>
  <c r="E22" i="28"/>
  <c r="E45" i="28"/>
  <c r="E66" i="28" s="1"/>
  <c r="C45" i="28"/>
  <c r="C20" i="41" l="1"/>
  <c r="C21" i="41"/>
  <c r="C9" i="36" s="1"/>
  <c r="E39" i="39"/>
  <c r="C31" i="40"/>
  <c r="C8" i="36" s="1"/>
  <c r="E31" i="40"/>
  <c r="C57" i="38"/>
  <c r="C6" i="36" s="1"/>
  <c r="E67" i="28"/>
  <c r="C22" i="28"/>
  <c r="C67" i="28" s="1"/>
  <c r="C4" i="36" s="1"/>
  <c r="C11" i="36" l="1"/>
</calcChain>
</file>

<file path=xl/sharedStrings.xml><?xml version="1.0" encoding="utf-8"?>
<sst xmlns="http://schemas.openxmlformats.org/spreadsheetml/2006/main" count="718" uniqueCount="277">
  <si>
    <t>n°</t>
  </si>
  <si>
    <t>destination</t>
  </si>
  <si>
    <t>superficie</t>
  </si>
  <si>
    <t>sol</t>
  </si>
  <si>
    <t>prix annuel de base en € HT</t>
  </si>
  <si>
    <t>RDC</t>
  </si>
  <si>
    <t>Bureau</t>
  </si>
  <si>
    <t>1er Etage</t>
  </si>
  <si>
    <t>Remarque</t>
  </si>
  <si>
    <t>Prestations Particulières</t>
  </si>
  <si>
    <r>
      <t xml:space="preserve">Nbre d'heures </t>
    </r>
    <r>
      <rPr>
        <b/>
        <u/>
        <sz val="8"/>
        <rFont val="Arial"/>
        <family val="2"/>
      </rPr>
      <t>personnel oeuvrant</t>
    </r>
    <r>
      <rPr>
        <b/>
        <sz val="8"/>
        <rFont val="Arial"/>
        <family val="2"/>
      </rPr>
      <t xml:space="preserve"> pour ce batiment par an (soit 52 semaines)</t>
    </r>
  </si>
  <si>
    <r>
      <t>Nbre d'heures</t>
    </r>
    <r>
      <rPr>
        <b/>
        <u/>
        <sz val="8"/>
        <rFont val="Arial"/>
        <family val="2"/>
      </rPr>
      <t xml:space="preserve"> personnel encadrant </t>
    </r>
    <r>
      <rPr>
        <b/>
        <sz val="8"/>
        <rFont val="Arial"/>
        <family val="2"/>
      </rPr>
      <t>pour ce batiment par an (soit 52 semaines)</t>
    </r>
  </si>
  <si>
    <t>Laboratoire</t>
  </si>
  <si>
    <t>Archives</t>
  </si>
  <si>
    <r>
      <rPr>
        <b/>
        <sz val="14"/>
        <rFont val="Arial"/>
        <family val="2"/>
      </rPr>
      <t>ANNEXE 1A à L’ACTE D’ENGAGEMENT</t>
    </r>
    <r>
      <rPr>
        <b/>
        <sz val="10"/>
        <rFont val="Arial"/>
        <family val="2"/>
      </rPr>
      <t xml:space="preserve">
</t>
    </r>
    <r>
      <rPr>
        <b/>
        <sz val="12"/>
        <rFont val="Arial"/>
        <family val="2"/>
      </rPr>
      <t>BORDEREAU DES PRIX FORFAITAIRES - Site d'Aix en Provence</t>
    </r>
  </si>
  <si>
    <t>Bâtiment A</t>
  </si>
  <si>
    <t xml:space="preserve">TOTAL Bâtiment A RDC </t>
  </si>
  <si>
    <t>A110</t>
  </si>
  <si>
    <t>A111</t>
  </si>
  <si>
    <t>A112</t>
  </si>
  <si>
    <t>A113</t>
  </si>
  <si>
    <t>A114</t>
  </si>
  <si>
    <t>A115</t>
  </si>
  <si>
    <t>A117</t>
  </si>
  <si>
    <t>A119</t>
  </si>
  <si>
    <t>A120</t>
  </si>
  <si>
    <t>Nature de sols</t>
  </si>
  <si>
    <t>2ème Etage</t>
  </si>
  <si>
    <t>A210</t>
  </si>
  <si>
    <t>A211</t>
  </si>
  <si>
    <t>A212</t>
  </si>
  <si>
    <t>A213</t>
  </si>
  <si>
    <t>A214</t>
  </si>
  <si>
    <t>A217</t>
  </si>
  <si>
    <t>A215</t>
  </si>
  <si>
    <t>A216</t>
  </si>
  <si>
    <t>A219</t>
  </si>
  <si>
    <t>A220</t>
  </si>
  <si>
    <t>A221</t>
  </si>
  <si>
    <t>A222</t>
  </si>
  <si>
    <t>A223</t>
  </si>
  <si>
    <t>A224</t>
  </si>
  <si>
    <t>Bâtiment B</t>
  </si>
  <si>
    <t>B013</t>
  </si>
  <si>
    <t>B014</t>
  </si>
  <si>
    <t>B015</t>
  </si>
  <si>
    <t>B016</t>
  </si>
  <si>
    <t>B017</t>
  </si>
  <si>
    <t>B018</t>
  </si>
  <si>
    <t>B019</t>
  </si>
  <si>
    <t>B020</t>
  </si>
  <si>
    <t>B117</t>
  </si>
  <si>
    <t>B118</t>
  </si>
  <si>
    <t>B119</t>
  </si>
  <si>
    <t>B120</t>
  </si>
  <si>
    <t>B121</t>
  </si>
  <si>
    <t>B122</t>
  </si>
  <si>
    <t>B123</t>
  </si>
  <si>
    <t>B124</t>
  </si>
  <si>
    <t>Bâtiment C</t>
  </si>
  <si>
    <t>Bâtiment D</t>
  </si>
  <si>
    <t>Bâtiment E</t>
  </si>
  <si>
    <t>Bâtiment F</t>
  </si>
  <si>
    <t xml:space="preserve"> Nettoyage des locaux</t>
  </si>
  <si>
    <t>Nettoyage des locaux</t>
  </si>
  <si>
    <t>C126</t>
  </si>
  <si>
    <t>C127</t>
  </si>
  <si>
    <t>C128</t>
  </si>
  <si>
    <t>C129</t>
  </si>
  <si>
    <t>C133</t>
  </si>
  <si>
    <t>C134</t>
  </si>
  <si>
    <t>C136</t>
  </si>
  <si>
    <t>C138</t>
  </si>
  <si>
    <t>C139</t>
  </si>
  <si>
    <t>C140</t>
  </si>
  <si>
    <t>C141</t>
  </si>
  <si>
    <t>C142</t>
  </si>
  <si>
    <t>C143</t>
  </si>
  <si>
    <t>C144</t>
  </si>
  <si>
    <t>C145</t>
  </si>
  <si>
    <t>D101</t>
  </si>
  <si>
    <t>D102</t>
  </si>
  <si>
    <t>D103</t>
  </si>
  <si>
    <t>D104</t>
  </si>
  <si>
    <t>D105</t>
  </si>
  <si>
    <t>D106</t>
  </si>
  <si>
    <t>A010</t>
  </si>
  <si>
    <t>A011</t>
  </si>
  <si>
    <t>A012</t>
  </si>
  <si>
    <t>A013</t>
  </si>
  <si>
    <t>A013 Ter</t>
  </si>
  <si>
    <t>A013 bis</t>
  </si>
  <si>
    <t>A014</t>
  </si>
  <si>
    <t>A015</t>
  </si>
  <si>
    <t>A016</t>
  </si>
  <si>
    <t>A018</t>
  </si>
  <si>
    <t>A019</t>
  </si>
  <si>
    <t>A020</t>
  </si>
  <si>
    <t>A021</t>
  </si>
  <si>
    <t>Local</t>
  </si>
  <si>
    <t>dégagement</t>
  </si>
  <si>
    <t>sanitaires</t>
  </si>
  <si>
    <t>local informatique</t>
  </si>
  <si>
    <t>chaufferie</t>
  </si>
  <si>
    <t>salle de réunion</t>
  </si>
  <si>
    <t>bibliothèque</t>
  </si>
  <si>
    <t>local technique</t>
  </si>
  <si>
    <t>Sol plastique</t>
  </si>
  <si>
    <t>Granito</t>
  </si>
  <si>
    <t>Carrelage</t>
  </si>
  <si>
    <t>Plancher Technique</t>
  </si>
  <si>
    <t>BB</t>
  </si>
  <si>
    <t>Bois</t>
  </si>
  <si>
    <t xml:space="preserve">A101 </t>
  </si>
  <si>
    <t>A102</t>
  </si>
  <si>
    <t>A103</t>
  </si>
  <si>
    <t>A104</t>
  </si>
  <si>
    <t>A105</t>
  </si>
  <si>
    <t>A105 bis</t>
  </si>
  <si>
    <t>A106</t>
  </si>
  <si>
    <t>A107</t>
  </si>
  <si>
    <t>A108</t>
  </si>
  <si>
    <t>A109</t>
  </si>
  <si>
    <t>A116</t>
  </si>
  <si>
    <t>A118</t>
  </si>
  <si>
    <t>TOTAL Bâtiment A 1er étage</t>
  </si>
  <si>
    <t>A214 Bis</t>
  </si>
  <si>
    <t>A218</t>
  </si>
  <si>
    <t>A225</t>
  </si>
  <si>
    <t>A226</t>
  </si>
  <si>
    <t>A227</t>
  </si>
  <si>
    <t>Moquette</t>
  </si>
  <si>
    <t>gerflex</t>
  </si>
  <si>
    <t>TOTAL Bâtiment A 2ème étage</t>
  </si>
  <si>
    <t xml:space="preserve">TOTAL SURFACE BATIMENT </t>
  </si>
  <si>
    <t>B013 Bis</t>
  </si>
  <si>
    <t>B021</t>
  </si>
  <si>
    <t>Bureau stagiaires EMAX</t>
  </si>
  <si>
    <t>TOTAL Bâtiment B RDC</t>
  </si>
  <si>
    <t>B125</t>
  </si>
  <si>
    <t>1er étage</t>
  </si>
  <si>
    <t>TOTAL Bâtiment B 1er étage</t>
  </si>
  <si>
    <t xml:space="preserve">Gerflex / Bllatum </t>
  </si>
  <si>
    <t>C.001</t>
  </si>
  <si>
    <t>C.002</t>
  </si>
  <si>
    <t>C.003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</si>
  <si>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</si>
  <si>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</si>
  <si>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</si>
  <si>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</si>
  <si>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</si>
  <si>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</si>
  <si>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</si>
  <si>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</si>
  <si>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C.013</t>
  </si>
  <si>
    <t>C.014</t>
  </si>
  <si>
    <t>C.016</t>
  </si>
  <si>
    <t>C.017</t>
  </si>
  <si>
    <t>C.018</t>
  </si>
  <si>
    <t>C.019</t>
  </si>
  <si>
    <t>C.020</t>
  </si>
  <si>
    <t>C.021</t>
  </si>
  <si>
    <t>C.022</t>
  </si>
  <si>
    <t>C.023</t>
  </si>
  <si>
    <t>C.024</t>
  </si>
  <si>
    <t>Local technique</t>
  </si>
  <si>
    <t>Granit</t>
  </si>
  <si>
    <t>Ciment</t>
  </si>
  <si>
    <t>TOTAL Bâtiment C RDC</t>
  </si>
  <si>
    <t>C130</t>
  </si>
  <si>
    <t>C131</t>
  </si>
  <si>
    <t>C132</t>
  </si>
  <si>
    <t>C135</t>
  </si>
  <si>
    <t>C137</t>
  </si>
  <si>
    <t>C146</t>
  </si>
  <si>
    <t>C147</t>
  </si>
  <si>
    <t>TOTAL Bâtiment C 1er étage</t>
  </si>
  <si>
    <t>D.001</t>
  </si>
  <si>
    <t>D.002</t>
  </si>
  <si>
    <t>D.003</t>
  </si>
  <si>
    <t>D.004</t>
  </si>
  <si>
    <t>D.005</t>
  </si>
  <si>
    <t>D.006</t>
  </si>
  <si>
    <t>D.007 / 008</t>
  </si>
  <si>
    <t>D.009 / 010</t>
  </si>
  <si>
    <t>D.011</t>
  </si>
  <si>
    <t>D.012</t>
  </si>
  <si>
    <t>D.013</t>
  </si>
  <si>
    <t>D.014</t>
  </si>
  <si>
    <t>D.015</t>
  </si>
  <si>
    <t>D.016</t>
  </si>
  <si>
    <t>local de stockage</t>
  </si>
  <si>
    <t>TOTAL Bâtiment D RDC</t>
  </si>
  <si>
    <t>D107</t>
  </si>
  <si>
    <t>D108</t>
  </si>
  <si>
    <t>D109</t>
  </si>
  <si>
    <t>D110</t>
  </si>
  <si>
    <t>D111</t>
  </si>
  <si>
    <t>D112</t>
  </si>
  <si>
    <t>D113</t>
  </si>
  <si>
    <t>D114</t>
  </si>
  <si>
    <t>Tisanerie</t>
  </si>
  <si>
    <t>TOTAL Bâtiment D 1er étage</t>
  </si>
  <si>
    <t>E003</t>
  </si>
  <si>
    <t>E004</t>
  </si>
  <si>
    <t>E005</t>
  </si>
  <si>
    <t>E009</t>
  </si>
  <si>
    <t>E011</t>
  </si>
  <si>
    <t>E013</t>
  </si>
  <si>
    <t>E014</t>
  </si>
  <si>
    <t>E018</t>
  </si>
  <si>
    <t>E111</t>
  </si>
  <si>
    <t>E112</t>
  </si>
  <si>
    <t>E113</t>
  </si>
  <si>
    <t>E114</t>
  </si>
  <si>
    <t>E115</t>
  </si>
  <si>
    <t>E116</t>
  </si>
  <si>
    <t>E117</t>
  </si>
  <si>
    <t>E118</t>
  </si>
  <si>
    <t>E119</t>
  </si>
  <si>
    <t>E120</t>
  </si>
  <si>
    <t>E122</t>
  </si>
  <si>
    <t>E123</t>
  </si>
  <si>
    <t>TOTAL Bâtiment E RDC</t>
  </si>
  <si>
    <t>TOTAL Bâtiment E 1er étage</t>
  </si>
  <si>
    <t>F100</t>
  </si>
  <si>
    <t>F101</t>
  </si>
  <si>
    <t>F102</t>
  </si>
  <si>
    <t>F103</t>
  </si>
  <si>
    <t>F104</t>
  </si>
  <si>
    <t>F105</t>
  </si>
  <si>
    <t>F106</t>
  </si>
  <si>
    <t>F107</t>
  </si>
  <si>
    <t>F108</t>
  </si>
  <si>
    <t>Bâtiment HB</t>
  </si>
  <si>
    <t>Poste de mesure du bassin</t>
  </si>
  <si>
    <t>local transformateur EDF</t>
  </si>
  <si>
    <t>hangar à bateau</t>
  </si>
  <si>
    <t>séchage végétaux</t>
  </si>
  <si>
    <t>Labo ecologie forestière</t>
  </si>
  <si>
    <t>Couloir OHAX</t>
  </si>
  <si>
    <t>Hall d'entrée</t>
  </si>
  <si>
    <t>Couloir EMAX</t>
  </si>
  <si>
    <t>Escalier vers le bât A rdc</t>
  </si>
  <si>
    <t>Circulation + GIR</t>
  </si>
  <si>
    <t>local archives barrages</t>
  </si>
  <si>
    <t>Laboratoire d'écologie forestière (Labo feu)</t>
  </si>
  <si>
    <t>Laboratoire d'écologie forestière (Labo sale)</t>
  </si>
  <si>
    <t>Laboratoire Sas d'entrée</t>
  </si>
  <si>
    <t>Laboratoire Chambres climatiques 1</t>
  </si>
  <si>
    <t>Laboratoire Chambres climatiques 2</t>
  </si>
  <si>
    <t>Dégagement devant Chambre climatique</t>
  </si>
  <si>
    <t>Local technique "Chaufferie"</t>
  </si>
  <si>
    <t>Toilettes RdC</t>
  </si>
  <si>
    <t>Local technique Srax "Buanderie"</t>
  </si>
  <si>
    <t>Circulation courante Nors-Sud</t>
  </si>
  <si>
    <t>Salle de réunion Latil</t>
  </si>
  <si>
    <t>Salle de réunion Granet</t>
  </si>
  <si>
    <t>Salle de réunion Loubon</t>
  </si>
  <si>
    <t>Circulation</t>
  </si>
  <si>
    <t>Toilettes</t>
  </si>
  <si>
    <t>Bureau Syndical / secrétariat médical</t>
  </si>
  <si>
    <t>Logia du bureau F.101</t>
  </si>
  <si>
    <t>Salle commune, Cuisine</t>
  </si>
  <si>
    <t>Logia du bureau F.102</t>
  </si>
  <si>
    <t>Bloc sanitaire</t>
  </si>
  <si>
    <t>Personnel non permanent / bureau du médecin</t>
  </si>
  <si>
    <t>Baie de brassage.</t>
  </si>
  <si>
    <t>Couloir</t>
  </si>
  <si>
    <t>2 X par an
( que le sol)</t>
  </si>
  <si>
    <t>Cabane Verte</t>
  </si>
  <si>
    <t>pas de ménage</t>
  </si>
  <si>
    <t>idem circulation</t>
  </si>
  <si>
    <t>Bureau-Personnel non permanent</t>
  </si>
  <si>
    <t>1 X par semaine</t>
  </si>
  <si>
    <t>1 X par an
( que le sol)</t>
  </si>
  <si>
    <t>A010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</si>
</sst>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0.000"/>
    <numFmt numFmtId="165" formatCode="#,##0.00\ &quot;€&quot;"/>
    <numFmt numFmtId="166" formatCode="#,##0.00\ _€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name val="Arial"/>
      <family val="2"/>
    </font>
    <font>
      <b/>
      <u/>
      <sz val="8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181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0" borderId="0" xfId="0" applyFont="1"/>
    <xf numFmtId="2" fontId="0" fillId="0" borderId="0" xfId="0" applyNumberFormat="1"/>
    <xf numFmtId="0" fontId="11" fillId="0" borderId="0" xfId="0" applyFont="1"/>
    <xf numFmtId="4" fontId="0" fillId="0" borderId="0" xfId="0" applyNumberFormat="1"/>
    <xf numFmtId="4" fontId="6" fillId="0" borderId="2" xfId="0" applyNumberFormat="1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4" fontId="6" fillId="0" borderId="0" xfId="0" applyNumberFormat="1" applyFont="1" applyBorder="1"/>
    <xf numFmtId="4" fontId="2" fillId="7" borderId="6" xfId="0" applyNumberFormat="1" applyFont="1" applyFill="1" applyBorder="1" applyAlignment="1">
      <alignment horizontal="right" vertical="center"/>
    </xf>
    <xf numFmtId="4" fontId="0" fillId="0" borderId="9" xfId="0" applyNumberForma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8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0" fillId="2" borderId="2" xfId="0" applyFill="1" applyBorder="1" applyAlignment="1">
      <alignment horizontal="right" vertical="center" wrapText="1"/>
    </xf>
    <xf numFmtId="44" fontId="0" fillId="0" borderId="2" xfId="1" applyFont="1" applyBorder="1" applyAlignment="1">
      <alignment horizontal="right" vertical="center"/>
    </xf>
    <xf numFmtId="7" fontId="0" fillId="3" borderId="2" xfId="0" applyNumberForma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44" fontId="0" fillId="0" borderId="2" xfId="0" applyNumberFormat="1" applyFill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165" fontId="0" fillId="3" borderId="2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4" fontId="2" fillId="7" borderId="7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" fillId="3" borderId="7" xfId="0" applyNumberFormat="1" applyFont="1" applyFill="1" applyBorder="1" applyAlignment="1">
      <alignment horizontal="right" vertical="center"/>
    </xf>
    <xf numFmtId="0" fontId="6" fillId="0" borderId="24" xfId="3" applyFont="1" applyBorder="1" applyAlignment="1">
      <alignment horizontal="center" vertical="center" wrapText="1"/>
    </xf>
    <xf numFmtId="166" fontId="0" fillId="0" borderId="20" xfId="0" applyNumberFormat="1" applyBorder="1" applyAlignment="1">
      <alignment horizontal="right" vertical="center"/>
    </xf>
    <xf numFmtId="0" fontId="2" fillId="0" borderId="1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166" fontId="0" fillId="2" borderId="27" xfId="0" applyNumberFormat="1" applyFill="1" applyBorder="1" applyAlignment="1">
      <alignment horizontal="right" vertical="center" wrapText="1"/>
    </xf>
    <xf numFmtId="165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 vertical="center"/>
    </xf>
    <xf numFmtId="165" fontId="0" fillId="2" borderId="27" xfId="0" applyNumberFormat="1" applyFill="1" applyBorder="1" applyAlignment="1">
      <alignment horizontal="right" vertical="center" wrapText="1"/>
    </xf>
    <xf numFmtId="165" fontId="0" fillId="0" borderId="2" xfId="0" applyNumberFormat="1" applyBorder="1" applyAlignment="1">
      <alignment horizontal="right" vertical="center"/>
    </xf>
    <xf numFmtId="166" fontId="0" fillId="2" borderId="27" xfId="0" applyNumberForma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166" fontId="0" fillId="0" borderId="7" xfId="0" applyNumberForma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166" fontId="2" fillId="3" borderId="27" xfId="0" applyNumberFormat="1" applyFont="1" applyFill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164" fontId="0" fillId="6" borderId="14" xfId="0" applyNumberFormat="1" applyFill="1" applyBorder="1" applyAlignment="1">
      <alignment horizontal="right" vertical="center"/>
    </xf>
    <xf numFmtId="4" fontId="2" fillId="7" borderId="14" xfId="0" applyNumberFormat="1" applyFont="1" applyFill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4" fontId="6" fillId="0" borderId="0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horizontal="right"/>
    </xf>
    <xf numFmtId="165" fontId="0" fillId="0" borderId="20" xfId="0" applyNumberFormat="1" applyBorder="1" applyAlignment="1">
      <alignment horizontal="right" vertical="center"/>
    </xf>
    <xf numFmtId="165" fontId="0" fillId="3" borderId="31" xfId="0" applyNumberFormat="1" applyFill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165" fontId="0" fillId="2" borderId="2" xfId="0" applyNumberFormat="1" applyFill="1" applyBorder="1" applyAlignment="1">
      <alignment horizontal="right" vertical="center" wrapText="1"/>
    </xf>
    <xf numFmtId="0" fontId="0" fillId="2" borderId="3" xfId="0" applyFill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165" fontId="0" fillId="3" borderId="35" xfId="0" applyNumberFormat="1" applyFill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0" fillId="0" borderId="37" xfId="0" applyBorder="1" applyAlignment="1">
      <alignment horizontal="right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4" fontId="0" fillId="2" borderId="3" xfId="0" applyNumberFormat="1" applyFill="1" applyBorder="1" applyAlignment="1">
      <alignment horizontal="right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4" fontId="12" fillId="3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right" vertical="center" wrapText="1"/>
    </xf>
    <xf numFmtId="2" fontId="0" fillId="6" borderId="14" xfId="0" applyNumberFormat="1" applyFill="1" applyBorder="1" applyAlignment="1">
      <alignment horizontal="right" vertic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right" vertical="center"/>
    </xf>
    <xf numFmtId="2" fontId="0" fillId="2" borderId="3" xfId="0" applyNumberFormat="1" applyFill="1" applyBorder="1" applyAlignment="1">
      <alignment horizontal="right" vertical="center"/>
    </xf>
    <xf numFmtId="2" fontId="2" fillId="7" borderId="14" xfId="0" applyNumberFormat="1" applyFont="1" applyFill="1" applyBorder="1" applyAlignment="1">
      <alignment horizontal="right" vertical="center"/>
    </xf>
    <xf numFmtId="2" fontId="6" fillId="0" borderId="2" xfId="0" applyNumberFormat="1" applyFont="1" applyBorder="1" applyAlignment="1">
      <alignment horizontal="right"/>
    </xf>
    <xf numFmtId="4" fontId="0" fillId="2" borderId="15" xfId="0" applyNumberFormat="1" applyFill="1" applyBorder="1" applyAlignment="1">
      <alignment horizontal="right" vertical="center"/>
    </xf>
    <xf numFmtId="4" fontId="6" fillId="0" borderId="20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>
      <alignment horizontal="right" vertical="center" wrapText="1"/>
    </xf>
    <xf numFmtId="4" fontId="0" fillId="6" borderId="16" xfId="0" applyNumberFormat="1" applyFill="1" applyBorder="1" applyAlignment="1">
      <alignment horizontal="right" vertical="center"/>
    </xf>
    <xf numFmtId="4" fontId="2" fillId="6" borderId="14" xfId="0" applyNumberFormat="1" applyFont="1" applyFill="1" applyBorder="1" applyAlignment="1">
      <alignment horizontal="right" vertical="center"/>
    </xf>
    <xf numFmtId="4" fontId="0" fillId="0" borderId="2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2" borderId="26" xfId="0" applyNumberFormat="1" applyFill="1" applyBorder="1" applyAlignment="1">
      <alignment vertical="center"/>
    </xf>
    <xf numFmtId="4" fontId="2" fillId="6" borderId="7" xfId="0" applyNumberFormat="1" applyFon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2" fillId="6" borderId="2" xfId="0" applyNumberFormat="1" applyFont="1" applyFill="1" applyBorder="1" applyAlignment="1">
      <alignment vertical="center"/>
    </xf>
    <xf numFmtId="2" fontId="0" fillId="2" borderId="5" xfId="0" applyNumberFormat="1" applyFill="1" applyBorder="1" applyAlignment="1">
      <alignment horizontal="right" vertical="center"/>
    </xf>
    <xf numFmtId="2" fontId="6" fillId="0" borderId="20" xfId="0" applyNumberFormat="1" applyFont="1" applyFill="1" applyBorder="1" applyAlignment="1">
      <alignment horizontal="right" vertical="center" wrapText="1"/>
    </xf>
    <xf numFmtId="2" fontId="2" fillId="6" borderId="2" xfId="0" applyNumberFormat="1" applyFont="1" applyFill="1" applyBorder="1" applyAlignment="1">
      <alignment horizontal="right" vertical="center"/>
    </xf>
    <xf numFmtId="2" fontId="2" fillId="7" borderId="2" xfId="0" applyNumberFormat="1" applyFont="1" applyFill="1" applyBorder="1" applyAlignment="1">
      <alignment horizontal="right" vertical="center"/>
    </xf>
    <xf numFmtId="2" fontId="0" fillId="0" borderId="0" xfId="0" applyNumberFormat="1" applyAlignment="1">
      <alignment horizontal="center" vertical="center"/>
    </xf>
    <xf numFmtId="2" fontId="6" fillId="0" borderId="2" xfId="0" applyNumberFormat="1" applyFont="1" applyBorder="1"/>
    <xf numFmtId="0" fontId="2" fillId="0" borderId="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vertical="center" wrapText="1"/>
    </xf>
    <xf numFmtId="0" fontId="9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3" applyBorder="1" applyAlignment="1">
      <alignment horizontal="center" vertical="center" wrapText="1"/>
    </xf>
    <xf numFmtId="0" fontId="6" fillId="0" borderId="24" xfId="3" applyBorder="1" applyAlignment="1">
      <alignment horizontal="center" vertical="center" wrapText="1"/>
    </xf>
    <xf numFmtId="0" fontId="6" fillId="0" borderId="3" xfId="3" applyBorder="1" applyAlignment="1">
      <alignment horizontal="center" vertical="top" wrapText="1"/>
    </xf>
    <xf numFmtId="4" fontId="6" fillId="0" borderId="0" xfId="0" applyNumberFormat="1" applyFont="1"/>
    <xf numFmtId="4" fontId="6" fillId="0" borderId="0" xfId="0" applyNumberFormat="1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4" borderId="3" xfId="0" applyFont="1" applyFill="1" applyBorder="1" applyAlignment="1" applyProtection="1">
      <alignment horizontal="left" vertical="center" wrapText="1"/>
    </xf>
    <xf numFmtId="0" fontId="4" fillId="4" borderId="5" xfId="0" applyFont="1" applyFill="1" applyBorder="1" applyAlignment="1" applyProtection="1">
      <alignment horizontal="left" vertical="center" wrapText="1"/>
    </xf>
    <xf numFmtId="0" fontId="4" fillId="5" borderId="3" xfId="0" applyFont="1" applyFill="1" applyBorder="1" applyAlignment="1" applyProtection="1">
      <alignment horizontal="left" vertical="center" wrapText="1"/>
    </xf>
    <xf numFmtId="0" fontId="4" fillId="5" borderId="5" xfId="0" applyFont="1" applyFill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30" xfId="0" applyBorder="1" applyAlignment="1">
      <alignment horizontal="left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44" fontId="15" fillId="0" borderId="2" xfId="1" applyFont="1" applyFill="1" applyBorder="1" applyAlignment="1">
      <alignment horizontal="right" vertical="center"/>
    </xf>
    <xf numFmtId="0" fontId="6" fillId="0" borderId="19" xfId="3" applyFont="1" applyFill="1" applyBorder="1" applyAlignment="1">
      <alignment horizontal="center" vertical="center" wrapText="1"/>
    </xf>
    <xf numFmtId="44" fontId="0" fillId="0" borderId="2" xfId="1" applyFont="1" applyFill="1" applyBorder="1" applyAlignment="1">
      <alignment horizontal="right" vertical="center"/>
    </xf>
    <xf numFmtId="0" fontId="6" fillId="0" borderId="18" xfId="3" applyFont="1" applyFill="1" applyBorder="1" applyAlignment="1">
      <alignment horizontal="center" vertical="center" wrapText="1"/>
    </xf>
    <xf numFmtId="4" fontId="2" fillId="7" borderId="38" xfId="0" applyNumberFormat="1" applyFont="1" applyFill="1" applyBorder="1" applyAlignment="1">
      <alignment horizontal="right" vertical="center"/>
    </xf>
    <xf numFmtId="166" fontId="2" fillId="3" borderId="2" xfId="0" applyNumberFormat="1" applyFont="1" applyFill="1" applyBorder="1" applyAlignment="1">
      <alignment horizontal="right" vertical="center"/>
    </xf>
  </cellXfs>
  <cellStyles count="4">
    <cellStyle name="Monétaire" xfId="1" builtinId="4"/>
    <cellStyle name="Monétaire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2"/>
  <sheetViews>
    <sheetView tabSelected="1" topLeftCell="A52" zoomScaleNormal="100" workbookViewId="0">
      <selection activeCell="C67" sqref="C67"/>
    </sheetView>
  </sheetViews>
  <sheetFormatPr baseColWidth="10" defaultColWidth="9.140625" defaultRowHeight="23.25" customHeight="1" x14ac:dyDescent="0.25"/>
  <cols>
    <col min="1" max="1" width="9.140625" style="2"/>
    <col min="2" max="2" width="31.7109375" style="2" customWidth="1"/>
    <col min="3" max="3" width="12.5703125" style="93" customWidth="1"/>
    <col min="4" max="4" width="17.42578125" style="2" customWidth="1"/>
    <col min="5" max="5" width="15.42578125" style="27" customWidth="1"/>
    <col min="6" max="6" width="11" style="2" customWidth="1"/>
    <col min="7" max="16384" width="9.140625" style="2"/>
  </cols>
  <sheetData>
    <row r="1" spans="1:6" ht="54.75" customHeight="1" x14ac:dyDescent="0.25">
      <c r="A1" s="132" t="s">
        <v>14</v>
      </c>
      <c r="B1" s="133"/>
      <c r="C1" s="133"/>
      <c r="D1" s="133"/>
      <c r="E1" s="134"/>
    </row>
    <row r="2" spans="1:6" ht="15.75" customHeight="1" x14ac:dyDescent="0.25">
      <c r="A2" s="6"/>
      <c r="B2" s="5"/>
      <c r="C2" s="92"/>
      <c r="D2" s="24"/>
      <c r="E2" s="9"/>
    </row>
    <row r="3" spans="1:6" ht="15.75" customHeight="1" x14ac:dyDescent="0.25">
      <c r="A3" s="135" t="s">
        <v>15</v>
      </c>
      <c r="B3" s="135"/>
      <c r="C3" s="135"/>
      <c r="D3" s="135"/>
      <c r="E3" s="135"/>
    </row>
    <row r="4" spans="1:6" ht="30" customHeight="1" x14ac:dyDescent="0.25">
      <c r="A4" s="4" t="s">
        <v>64</v>
      </c>
      <c r="B4" s="5"/>
      <c r="C4" s="92"/>
      <c r="D4" s="24"/>
      <c r="E4" s="9"/>
    </row>
    <row r="5" spans="1:6" ht="19.5" customHeight="1" x14ac:dyDescent="0.25"/>
    <row r="6" spans="1:6" ht="33" customHeight="1" x14ac:dyDescent="0.25">
      <c r="A6" s="3" t="s">
        <v>0</v>
      </c>
      <c r="B6" s="3" t="s">
        <v>1</v>
      </c>
      <c r="C6" s="111" t="s">
        <v>2</v>
      </c>
      <c r="D6" s="3" t="s">
        <v>26</v>
      </c>
      <c r="E6" s="30" t="s">
        <v>4</v>
      </c>
    </row>
    <row r="7" spans="1:6" ht="23.25" customHeight="1" x14ac:dyDescent="0.25">
      <c r="A7" s="136" t="s">
        <v>5</v>
      </c>
      <c r="B7" s="137"/>
      <c r="C7" s="137"/>
      <c r="D7" s="137"/>
      <c r="E7" s="138"/>
    </row>
    <row r="8" spans="1:6" ht="36" customHeight="1" x14ac:dyDescent="0.25">
      <c r="A8" s="18" t="s">
        <v>86</v>
      </c>
      <c r="B8" s="20" t="s">
        <v>6</v>
      </c>
      <c r="C8" s="112">
        <v>11.59</v>
      </c>
      <c r="D8" s="22" t="s">
        <v>107</v>
      </c>
      <c r="E8" s="31"/>
    </row>
    <row r="9" spans="1:6" s="130" customFormat="1" ht="36" customHeight="1" x14ac:dyDescent="0.25">
      <c r="A9" s="18" t="s">
        <v>276</v>
      </c>
      <c r="B9" s="20" t="s">
        <v>6</v>
      </c>
      <c r="C9" s="112">
        <v>8.34</v>
      </c>
      <c r="D9" s="178" t="s">
        <v>107</v>
      </c>
      <c r="E9" s="175"/>
    </row>
    <row r="10" spans="1:6" ht="23.25" customHeight="1" x14ac:dyDescent="0.25">
      <c r="A10" s="19" t="s">
        <v>87</v>
      </c>
      <c r="B10" s="21" t="s">
        <v>6</v>
      </c>
      <c r="C10" s="90">
        <v>12.48</v>
      </c>
      <c r="D10" s="176" t="s">
        <v>107</v>
      </c>
      <c r="E10" s="177"/>
    </row>
    <row r="11" spans="1:6" ht="23.25" customHeight="1" x14ac:dyDescent="0.25">
      <c r="A11" s="19" t="s">
        <v>88</v>
      </c>
      <c r="B11" s="21" t="s">
        <v>6</v>
      </c>
      <c r="C11" s="90">
        <v>13.69</v>
      </c>
      <c r="D11" s="176" t="s">
        <v>108</v>
      </c>
      <c r="E11" s="177"/>
      <c r="F11" s="78"/>
    </row>
    <row r="12" spans="1:6" s="130" customFormat="1" ht="23.25" customHeight="1" x14ac:dyDescent="0.25">
      <c r="A12" s="19" t="s">
        <v>89</v>
      </c>
      <c r="B12" s="21" t="s">
        <v>6</v>
      </c>
      <c r="C12" s="90">
        <v>21.72</v>
      </c>
      <c r="D12" s="176" t="s">
        <v>107</v>
      </c>
      <c r="E12" s="175"/>
      <c r="F12" s="131"/>
    </row>
    <row r="13" spans="1:6" s="130" customFormat="1" ht="23.25" customHeight="1" x14ac:dyDescent="0.25">
      <c r="A13" s="19" t="s">
        <v>90</v>
      </c>
      <c r="B13" s="21" t="s">
        <v>6</v>
      </c>
      <c r="C13" s="90">
        <v>4.8499999999999996</v>
      </c>
      <c r="D13" s="176" t="s">
        <v>107</v>
      </c>
      <c r="E13" s="175"/>
    </row>
    <row r="14" spans="1:6" s="130" customFormat="1" ht="23.25" customHeight="1" x14ac:dyDescent="0.25">
      <c r="A14" s="19" t="s">
        <v>91</v>
      </c>
      <c r="B14" s="21" t="s">
        <v>6</v>
      </c>
      <c r="C14" s="90">
        <v>17.21</v>
      </c>
      <c r="D14" s="176" t="s">
        <v>107</v>
      </c>
      <c r="E14" s="175"/>
    </row>
    <row r="15" spans="1:6" ht="23.25" customHeight="1" x14ac:dyDescent="0.25">
      <c r="A15" s="19" t="s">
        <v>92</v>
      </c>
      <c r="B15" s="21" t="s">
        <v>100</v>
      </c>
      <c r="C15" s="90">
        <v>28.17</v>
      </c>
      <c r="D15" s="23" t="s">
        <v>107</v>
      </c>
      <c r="E15" s="31"/>
    </row>
    <row r="16" spans="1:6" ht="23.25" customHeight="1" x14ac:dyDescent="0.25">
      <c r="A16" s="19" t="s">
        <v>93</v>
      </c>
      <c r="B16" s="21" t="s">
        <v>101</v>
      </c>
      <c r="C16" s="90">
        <v>4.8099999999999996</v>
      </c>
      <c r="D16" s="23" t="s">
        <v>109</v>
      </c>
      <c r="E16" s="31"/>
    </row>
    <row r="17" spans="1:6" ht="29.25" customHeight="1" x14ac:dyDescent="0.25">
      <c r="A17" s="19" t="s">
        <v>94</v>
      </c>
      <c r="B17" s="21" t="s">
        <v>102</v>
      </c>
      <c r="C17" s="90">
        <v>15.858000000000001</v>
      </c>
      <c r="D17" s="23" t="s">
        <v>110</v>
      </c>
      <c r="E17" s="31"/>
      <c r="F17" s="78" t="s">
        <v>275</v>
      </c>
    </row>
    <row r="18" spans="1:6" ht="28.5" customHeight="1" x14ac:dyDescent="0.25">
      <c r="A18" s="19" t="s">
        <v>95</v>
      </c>
      <c r="B18" s="21" t="s">
        <v>102</v>
      </c>
      <c r="C18" s="90">
        <v>19.309999999999999</v>
      </c>
      <c r="D18" s="23" t="s">
        <v>110</v>
      </c>
      <c r="E18" s="31"/>
      <c r="F18" s="78" t="s">
        <v>275</v>
      </c>
    </row>
    <row r="19" spans="1:6" ht="23.25" customHeight="1" x14ac:dyDescent="0.25">
      <c r="A19" s="19" t="s">
        <v>96</v>
      </c>
      <c r="B19" s="21" t="s">
        <v>103</v>
      </c>
      <c r="C19" s="90">
        <v>18.670000000000002</v>
      </c>
      <c r="D19" s="23" t="s">
        <v>111</v>
      </c>
      <c r="E19" s="31"/>
    </row>
    <row r="20" spans="1:6" ht="23.25" customHeight="1" x14ac:dyDescent="0.25">
      <c r="A20" s="19" t="s">
        <v>97</v>
      </c>
      <c r="B20" s="21" t="s">
        <v>104</v>
      </c>
      <c r="C20" s="90">
        <v>36.923999999999999</v>
      </c>
      <c r="D20" s="23" t="s">
        <v>110</v>
      </c>
      <c r="E20" s="31"/>
    </row>
    <row r="21" spans="1:6" ht="23.25" customHeight="1" x14ac:dyDescent="0.25">
      <c r="A21" s="19" t="s">
        <v>98</v>
      </c>
      <c r="B21" s="21" t="s">
        <v>105</v>
      </c>
      <c r="C21" s="90">
        <v>52.591000000000001</v>
      </c>
      <c r="D21" s="23" t="s">
        <v>112</v>
      </c>
      <c r="E21" s="31"/>
      <c r="F21" s="78" t="s">
        <v>269</v>
      </c>
    </row>
    <row r="22" spans="1:6" ht="23.25" customHeight="1" x14ac:dyDescent="0.25">
      <c r="A22" s="139" t="s">
        <v>16</v>
      </c>
      <c r="B22" s="140"/>
      <c r="C22" s="113">
        <f>SUM(C8:C21)</f>
        <v>266.21299999999997</v>
      </c>
      <c r="D22" s="11"/>
      <c r="E22" s="32">
        <f>SUM(E8:E21)</f>
        <v>0</v>
      </c>
    </row>
    <row r="23" spans="1:6" ht="23.25" customHeight="1" x14ac:dyDescent="0.25">
      <c r="A23" s="141" t="s">
        <v>7</v>
      </c>
      <c r="B23" s="141"/>
      <c r="C23" s="141"/>
      <c r="D23" s="141"/>
      <c r="E23" s="141"/>
    </row>
    <row r="24" spans="1:6" ht="23.25" customHeight="1" x14ac:dyDescent="0.25">
      <c r="A24" s="19" t="s">
        <v>113</v>
      </c>
      <c r="B24" s="21" t="s">
        <v>6</v>
      </c>
      <c r="C24" s="90">
        <v>13.69</v>
      </c>
      <c r="D24" s="28" t="s">
        <v>109</v>
      </c>
      <c r="E24" s="33"/>
    </row>
    <row r="25" spans="1:6" ht="23.25" customHeight="1" x14ac:dyDescent="0.25">
      <c r="A25" s="19" t="s">
        <v>114</v>
      </c>
      <c r="B25" s="21" t="s">
        <v>6</v>
      </c>
      <c r="C25" s="90">
        <v>13.172000000000001</v>
      </c>
      <c r="D25" s="28" t="s">
        <v>109</v>
      </c>
      <c r="E25" s="34"/>
    </row>
    <row r="26" spans="1:6" ht="23.25" customHeight="1" x14ac:dyDescent="0.25">
      <c r="A26" s="19" t="s">
        <v>115</v>
      </c>
      <c r="B26" s="21" t="s">
        <v>6</v>
      </c>
      <c r="C26" s="90">
        <v>13.132999999999999</v>
      </c>
      <c r="D26" s="28" t="s">
        <v>109</v>
      </c>
      <c r="E26" s="35"/>
    </row>
    <row r="27" spans="1:6" ht="23.25" customHeight="1" x14ac:dyDescent="0.25">
      <c r="A27" s="19" t="s">
        <v>116</v>
      </c>
      <c r="B27" s="21" t="s">
        <v>6</v>
      </c>
      <c r="C27" s="90">
        <v>12.398</v>
      </c>
      <c r="D27" s="28" t="s">
        <v>109</v>
      </c>
      <c r="E27" s="35"/>
    </row>
    <row r="28" spans="1:6" ht="23.25" customHeight="1" x14ac:dyDescent="0.25">
      <c r="A28" s="19" t="s">
        <v>117</v>
      </c>
      <c r="B28" s="21" t="s">
        <v>6</v>
      </c>
      <c r="C28" s="90">
        <v>13.02</v>
      </c>
      <c r="D28" s="28" t="s">
        <v>109</v>
      </c>
      <c r="E28" s="35"/>
    </row>
    <row r="29" spans="1:6" ht="23.25" customHeight="1" x14ac:dyDescent="0.25">
      <c r="A29" s="19" t="s">
        <v>118</v>
      </c>
      <c r="B29" s="21" t="s">
        <v>102</v>
      </c>
      <c r="C29" s="90">
        <v>3.3929999999999998</v>
      </c>
      <c r="D29" s="28" t="s">
        <v>109</v>
      </c>
      <c r="E29" s="35"/>
      <c r="F29" s="78" t="s">
        <v>275</v>
      </c>
    </row>
    <row r="30" spans="1:6" ht="23.25" customHeight="1" x14ac:dyDescent="0.25">
      <c r="A30" s="19" t="s">
        <v>119</v>
      </c>
      <c r="B30" s="21" t="s">
        <v>6</v>
      </c>
      <c r="C30" s="90">
        <v>12.911</v>
      </c>
      <c r="D30" s="28" t="s">
        <v>109</v>
      </c>
      <c r="E30" s="35"/>
    </row>
    <row r="31" spans="1:6" ht="23.25" customHeight="1" x14ac:dyDescent="0.25">
      <c r="A31" s="19" t="s">
        <v>120</v>
      </c>
      <c r="B31" s="21" t="s">
        <v>6</v>
      </c>
      <c r="C31" s="90">
        <v>12.51</v>
      </c>
      <c r="D31" s="28" t="s">
        <v>109</v>
      </c>
      <c r="E31" s="35"/>
    </row>
    <row r="32" spans="1:6" ht="23.25" customHeight="1" x14ac:dyDescent="0.25">
      <c r="A32" s="19" t="s">
        <v>121</v>
      </c>
      <c r="B32" s="21" t="s">
        <v>6</v>
      </c>
      <c r="C32" s="90">
        <v>10.553000000000001</v>
      </c>
      <c r="D32" s="28" t="s">
        <v>109</v>
      </c>
      <c r="E32" s="35"/>
    </row>
    <row r="33" spans="1:5" ht="23.25" customHeight="1" x14ac:dyDescent="0.25">
      <c r="A33" s="19" t="s">
        <v>122</v>
      </c>
      <c r="B33" s="21" t="s">
        <v>101</v>
      </c>
      <c r="C33" s="90">
        <v>9.2850000000000001</v>
      </c>
      <c r="D33" s="28" t="s">
        <v>109</v>
      </c>
      <c r="E33" s="35"/>
    </row>
    <row r="34" spans="1:5" ht="23.25" customHeight="1" x14ac:dyDescent="0.25">
      <c r="A34" s="19" t="s">
        <v>17</v>
      </c>
      <c r="B34" s="21" t="s">
        <v>6</v>
      </c>
      <c r="C34" s="90">
        <v>13.157</v>
      </c>
      <c r="D34" s="28" t="s">
        <v>109</v>
      </c>
      <c r="E34" s="35"/>
    </row>
    <row r="35" spans="1:5" ht="23.25" customHeight="1" x14ac:dyDescent="0.25">
      <c r="A35" s="19" t="s">
        <v>18</v>
      </c>
      <c r="B35" s="21" t="s">
        <v>6</v>
      </c>
      <c r="C35" s="90">
        <v>13.420999999999999</v>
      </c>
      <c r="D35" s="28" t="s">
        <v>109</v>
      </c>
      <c r="E35" s="35"/>
    </row>
    <row r="36" spans="1:5" ht="23.25" customHeight="1" x14ac:dyDescent="0.25">
      <c r="A36" s="19" t="s">
        <v>19</v>
      </c>
      <c r="B36" s="21" t="s">
        <v>6</v>
      </c>
      <c r="C36" s="90">
        <v>12.776</v>
      </c>
      <c r="D36" s="28" t="s">
        <v>109</v>
      </c>
      <c r="E36" s="35"/>
    </row>
    <row r="37" spans="1:5" ht="23.25" customHeight="1" x14ac:dyDescent="0.25">
      <c r="A37" s="19" t="s">
        <v>20</v>
      </c>
      <c r="B37" s="21" t="s">
        <v>6</v>
      </c>
      <c r="C37" s="90">
        <v>12.645</v>
      </c>
      <c r="D37" s="28" t="s">
        <v>109</v>
      </c>
      <c r="E37" s="35"/>
    </row>
    <row r="38" spans="1:5" ht="23.25" customHeight="1" x14ac:dyDescent="0.25">
      <c r="A38" s="19" t="s">
        <v>21</v>
      </c>
      <c r="B38" s="21" t="s">
        <v>6</v>
      </c>
      <c r="C38" s="90">
        <v>12.574</v>
      </c>
      <c r="D38" s="28" t="s">
        <v>109</v>
      </c>
      <c r="E38" s="35"/>
    </row>
    <row r="39" spans="1:5" ht="23.25" customHeight="1" x14ac:dyDescent="0.25">
      <c r="A39" s="19" t="s">
        <v>22</v>
      </c>
      <c r="B39" s="21" t="s">
        <v>6</v>
      </c>
      <c r="C39" s="90">
        <v>13.169</v>
      </c>
      <c r="D39" s="28" t="s">
        <v>109</v>
      </c>
      <c r="E39" s="35"/>
    </row>
    <row r="40" spans="1:5" ht="23.25" customHeight="1" x14ac:dyDescent="0.25">
      <c r="A40" s="19" t="s">
        <v>123</v>
      </c>
      <c r="B40" s="21" t="s">
        <v>6</v>
      </c>
      <c r="C40" s="90">
        <v>12.913</v>
      </c>
      <c r="D40" s="28" t="s">
        <v>109</v>
      </c>
      <c r="E40" s="35"/>
    </row>
    <row r="41" spans="1:5" ht="23.25" customHeight="1" x14ac:dyDescent="0.25">
      <c r="A41" s="19" t="s">
        <v>23</v>
      </c>
      <c r="B41" s="77" t="s">
        <v>240</v>
      </c>
      <c r="C41" s="90">
        <v>15.84</v>
      </c>
      <c r="D41" s="28" t="s">
        <v>109</v>
      </c>
      <c r="E41" s="35"/>
    </row>
    <row r="42" spans="1:5" ht="23.25" customHeight="1" x14ac:dyDescent="0.25">
      <c r="A42" s="19" t="s">
        <v>124</v>
      </c>
      <c r="B42" s="77" t="s">
        <v>241</v>
      </c>
      <c r="C42" s="90">
        <v>19.649999999999999</v>
      </c>
      <c r="D42" s="23" t="s">
        <v>107</v>
      </c>
      <c r="E42" s="35"/>
    </row>
    <row r="43" spans="1:5" ht="23.25" customHeight="1" x14ac:dyDescent="0.25">
      <c r="A43" s="19" t="s">
        <v>24</v>
      </c>
      <c r="B43" s="77" t="s">
        <v>242</v>
      </c>
      <c r="C43" s="90">
        <v>17.52</v>
      </c>
      <c r="D43" s="28" t="s">
        <v>109</v>
      </c>
      <c r="E43" s="35"/>
    </row>
    <row r="44" spans="1:5" ht="23.25" customHeight="1" x14ac:dyDescent="0.25">
      <c r="A44" s="19" t="s">
        <v>25</v>
      </c>
      <c r="B44" s="77" t="s">
        <v>243</v>
      </c>
      <c r="C44" s="90">
        <v>12.41</v>
      </c>
      <c r="D44" s="28" t="s">
        <v>109</v>
      </c>
      <c r="E44" s="35"/>
    </row>
    <row r="45" spans="1:5" ht="23.25" customHeight="1" x14ac:dyDescent="0.25">
      <c r="A45" s="150" t="s">
        <v>125</v>
      </c>
      <c r="B45" s="150"/>
      <c r="C45" s="113">
        <f>SUM(C24:C44)</f>
        <v>270.1400000000001</v>
      </c>
      <c r="D45" s="25"/>
      <c r="E45" s="36">
        <f>SUM(E24:E44)</f>
        <v>0</v>
      </c>
    </row>
    <row r="46" spans="1:5" ht="23.25" customHeight="1" x14ac:dyDescent="0.25">
      <c r="A46" s="141" t="s">
        <v>27</v>
      </c>
      <c r="B46" s="141"/>
      <c r="C46" s="141"/>
      <c r="D46" s="141"/>
      <c r="E46" s="141"/>
    </row>
    <row r="47" spans="1:5" ht="23.25" customHeight="1" x14ac:dyDescent="0.25">
      <c r="A47" s="19" t="s">
        <v>28</v>
      </c>
      <c r="B47" s="21" t="s">
        <v>6</v>
      </c>
      <c r="C47" s="90">
        <v>24.812000000000001</v>
      </c>
      <c r="D47" s="29" t="s">
        <v>131</v>
      </c>
      <c r="E47" s="35"/>
    </row>
    <row r="48" spans="1:5" ht="23.25" customHeight="1" x14ac:dyDescent="0.25">
      <c r="A48" s="19" t="s">
        <v>29</v>
      </c>
      <c r="B48" s="21" t="s">
        <v>6</v>
      </c>
      <c r="C48" s="90">
        <v>17.568000000000001</v>
      </c>
      <c r="D48" s="29" t="s">
        <v>131</v>
      </c>
      <c r="E48" s="35"/>
    </row>
    <row r="49" spans="1:6" ht="23.25" customHeight="1" x14ac:dyDescent="0.25">
      <c r="A49" s="19" t="s">
        <v>30</v>
      </c>
      <c r="B49" s="21" t="s">
        <v>6</v>
      </c>
      <c r="C49" s="90">
        <v>9.9079999999999995</v>
      </c>
      <c r="D49" s="29" t="s">
        <v>132</v>
      </c>
      <c r="E49" s="35"/>
    </row>
    <row r="50" spans="1:6" ht="23.25" customHeight="1" x14ac:dyDescent="0.25">
      <c r="A50" s="19" t="s">
        <v>31</v>
      </c>
      <c r="B50" s="21" t="s">
        <v>6</v>
      </c>
      <c r="C50" s="90">
        <v>12.874000000000001</v>
      </c>
      <c r="D50" s="29" t="s">
        <v>131</v>
      </c>
      <c r="E50" s="35"/>
    </row>
    <row r="51" spans="1:6" ht="23.25" customHeight="1" x14ac:dyDescent="0.25">
      <c r="A51" s="19" t="s">
        <v>32</v>
      </c>
      <c r="B51" s="21" t="s">
        <v>6</v>
      </c>
      <c r="C51" s="90">
        <v>13.428000000000001</v>
      </c>
      <c r="D51" s="29" t="s">
        <v>109</v>
      </c>
      <c r="E51" s="35"/>
    </row>
    <row r="52" spans="1:6" ht="23.25" customHeight="1" x14ac:dyDescent="0.25">
      <c r="A52" s="19" t="s">
        <v>126</v>
      </c>
      <c r="B52" s="21" t="s">
        <v>6</v>
      </c>
      <c r="C52" s="90">
        <v>10.714</v>
      </c>
      <c r="D52" s="29" t="s">
        <v>131</v>
      </c>
      <c r="E52" s="35"/>
    </row>
    <row r="53" spans="1:6" ht="23.25" customHeight="1" x14ac:dyDescent="0.25">
      <c r="A53" s="19" t="s">
        <v>34</v>
      </c>
      <c r="B53" s="21" t="s">
        <v>6</v>
      </c>
      <c r="C53" s="90">
        <v>12.911</v>
      </c>
      <c r="D53" s="29" t="s">
        <v>109</v>
      </c>
      <c r="E53" s="35"/>
    </row>
    <row r="54" spans="1:6" ht="23.25" customHeight="1" x14ac:dyDescent="0.25">
      <c r="A54" s="19" t="s">
        <v>35</v>
      </c>
      <c r="B54" s="21" t="s">
        <v>6</v>
      </c>
      <c r="C54" s="90">
        <v>12.694000000000001</v>
      </c>
      <c r="D54" s="29" t="s">
        <v>109</v>
      </c>
      <c r="E54" s="35"/>
    </row>
    <row r="55" spans="1:6" ht="23.25" customHeight="1" x14ac:dyDescent="0.25">
      <c r="A55" s="19" t="s">
        <v>33</v>
      </c>
      <c r="B55" s="21" t="s">
        <v>6</v>
      </c>
      <c r="C55" s="90">
        <v>13.247999999999999</v>
      </c>
      <c r="D55" s="29" t="s">
        <v>109</v>
      </c>
      <c r="E55" s="35"/>
    </row>
    <row r="56" spans="1:6" ht="23.25" customHeight="1" x14ac:dyDescent="0.25">
      <c r="A56" s="19" t="s">
        <v>127</v>
      </c>
      <c r="B56" s="21" t="s">
        <v>100</v>
      </c>
      <c r="C56" s="90">
        <v>50.76</v>
      </c>
      <c r="D56" s="29" t="s">
        <v>109</v>
      </c>
      <c r="E56" s="35"/>
    </row>
    <row r="57" spans="1:6" ht="23.25" customHeight="1" x14ac:dyDescent="0.25">
      <c r="A57" s="19" t="s">
        <v>36</v>
      </c>
      <c r="B57" s="21" t="s">
        <v>6</v>
      </c>
      <c r="C57" s="90">
        <v>11.797000000000001</v>
      </c>
      <c r="D57" s="29" t="s">
        <v>109</v>
      </c>
      <c r="E57" s="35"/>
    </row>
    <row r="58" spans="1:6" ht="23.25" customHeight="1" x14ac:dyDescent="0.25">
      <c r="A58" s="19" t="s">
        <v>37</v>
      </c>
      <c r="B58" s="21" t="s">
        <v>6</v>
      </c>
      <c r="C58" s="90">
        <v>12.319000000000001</v>
      </c>
      <c r="D58" s="29" t="s">
        <v>109</v>
      </c>
      <c r="E58" s="35"/>
    </row>
    <row r="59" spans="1:6" ht="23.25" customHeight="1" x14ac:dyDescent="0.25">
      <c r="A59" s="19" t="s">
        <v>38</v>
      </c>
      <c r="B59" s="21" t="s">
        <v>6</v>
      </c>
      <c r="C59" s="90">
        <v>12.11</v>
      </c>
      <c r="D59" s="29" t="s">
        <v>109</v>
      </c>
      <c r="E59" s="35"/>
    </row>
    <row r="60" spans="1:6" ht="23.25" customHeight="1" x14ac:dyDescent="0.25">
      <c r="A60" s="19" t="s">
        <v>39</v>
      </c>
      <c r="B60" s="21" t="s">
        <v>6</v>
      </c>
      <c r="C60" s="90">
        <v>12.728</v>
      </c>
      <c r="D60" s="29" t="s">
        <v>109</v>
      </c>
      <c r="E60" s="35"/>
    </row>
    <row r="61" spans="1:6" ht="23.25" customHeight="1" x14ac:dyDescent="0.25">
      <c r="A61" s="19" t="s">
        <v>40</v>
      </c>
      <c r="B61" s="21" t="s">
        <v>6</v>
      </c>
      <c r="C61" s="90">
        <v>13.063000000000001</v>
      </c>
      <c r="D61" s="29" t="s">
        <v>109</v>
      </c>
      <c r="E61" s="35"/>
    </row>
    <row r="62" spans="1:6" ht="23.25" customHeight="1" x14ac:dyDescent="0.25">
      <c r="A62" s="19" t="s">
        <v>41</v>
      </c>
      <c r="B62" s="21" t="s">
        <v>6</v>
      </c>
      <c r="C62" s="90">
        <v>12.62</v>
      </c>
      <c r="D62" s="29" t="s">
        <v>109</v>
      </c>
      <c r="E62" s="35"/>
    </row>
    <row r="63" spans="1:6" ht="23.25" customHeight="1" x14ac:dyDescent="0.25">
      <c r="A63" s="19" t="s">
        <v>128</v>
      </c>
      <c r="B63" s="21" t="s">
        <v>101</v>
      </c>
      <c r="C63" s="90">
        <v>9.6199999999999992</v>
      </c>
      <c r="D63" s="29" t="s">
        <v>109</v>
      </c>
      <c r="E63" s="35"/>
    </row>
    <row r="64" spans="1:6" ht="23.25" customHeight="1" x14ac:dyDescent="0.25">
      <c r="A64" s="19" t="s">
        <v>129</v>
      </c>
      <c r="B64" s="21" t="s">
        <v>13</v>
      </c>
      <c r="C64" s="90">
        <v>2.8359999999999999</v>
      </c>
      <c r="D64" s="29" t="s">
        <v>109</v>
      </c>
      <c r="E64" s="35"/>
      <c r="F64" s="78" t="s">
        <v>275</v>
      </c>
    </row>
    <row r="65" spans="1:5" ht="23.25" customHeight="1" x14ac:dyDescent="0.25">
      <c r="A65" s="19" t="s">
        <v>130</v>
      </c>
      <c r="B65" s="21" t="s">
        <v>100</v>
      </c>
      <c r="C65" s="90">
        <v>7.5819999999999999</v>
      </c>
      <c r="D65" s="29" t="s">
        <v>131</v>
      </c>
      <c r="E65" s="35"/>
    </row>
    <row r="66" spans="1:5" ht="23.25" customHeight="1" thickBot="1" x14ac:dyDescent="0.3">
      <c r="A66" s="150" t="s">
        <v>133</v>
      </c>
      <c r="B66" s="150"/>
      <c r="C66" s="113">
        <f>SUM(C47:C65)</f>
        <v>273.59199999999998</v>
      </c>
      <c r="D66" s="25"/>
      <c r="E66" s="36">
        <f>SUM(E45:E65)</f>
        <v>0</v>
      </c>
    </row>
    <row r="67" spans="1:5" ht="23.25" customHeight="1" thickBot="1" x14ac:dyDescent="0.3">
      <c r="A67" s="15"/>
      <c r="B67" s="16" t="s">
        <v>134</v>
      </c>
      <c r="C67" s="114">
        <f>+C66+C45+C22</f>
        <v>809.94500000000005</v>
      </c>
      <c r="D67" s="14"/>
      <c r="E67" s="13">
        <f>+E66+E45+E22</f>
        <v>0</v>
      </c>
    </row>
    <row r="68" spans="1:5" ht="17.25" customHeight="1" thickBot="1" x14ac:dyDescent="0.3">
      <c r="A68" s="151" t="s">
        <v>8</v>
      </c>
      <c r="B68" s="152"/>
      <c r="C68" s="153"/>
      <c r="D68" s="153"/>
      <c r="E68" s="153"/>
    </row>
    <row r="69" spans="1:5" ht="42.75" customHeight="1" thickBot="1" x14ac:dyDescent="0.3">
      <c r="A69" s="142" t="s">
        <v>9</v>
      </c>
      <c r="B69" s="143"/>
      <c r="C69" s="144"/>
      <c r="D69" s="145"/>
      <c r="E69" s="145"/>
    </row>
    <row r="70" spans="1:5" ht="14.25" customHeight="1" x14ac:dyDescent="0.25">
      <c r="C70" s="115"/>
    </row>
    <row r="71" spans="1:5" ht="36" customHeight="1" x14ac:dyDescent="0.2">
      <c r="A71" s="146" t="s">
        <v>10</v>
      </c>
      <c r="B71" s="147"/>
      <c r="C71" s="116"/>
      <c r="D71" s="12"/>
      <c r="E71" s="37"/>
    </row>
    <row r="72" spans="1:5" ht="39.75" customHeight="1" x14ac:dyDescent="0.2">
      <c r="A72" s="148" t="s">
        <v>11</v>
      </c>
      <c r="B72" s="149"/>
      <c r="C72" s="116"/>
      <c r="D72" s="12"/>
      <c r="E72" s="37"/>
    </row>
  </sheetData>
  <mergeCells count="14">
    <mergeCell ref="A69:B69"/>
    <mergeCell ref="C69:E69"/>
    <mergeCell ref="A71:B71"/>
    <mergeCell ref="A72:B72"/>
    <mergeCell ref="A45:B45"/>
    <mergeCell ref="A66:B66"/>
    <mergeCell ref="A68:B68"/>
    <mergeCell ref="C68:E68"/>
    <mergeCell ref="A46:E46"/>
    <mergeCell ref="A1:E1"/>
    <mergeCell ref="A3:E3"/>
    <mergeCell ref="A7:E7"/>
    <mergeCell ref="A22:B22"/>
    <mergeCell ref="A23:E23"/>
  </mergeCells>
  <printOptions horizontalCentered="1"/>
  <pageMargins left="0.70866141732283472" right="0.70866141732283472" top="0.15748031496062992" bottom="0.15748031496062992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70CD5-ED20-4C7F-BF86-EA8382B2D4CD}">
  <dimension ref="A1:F36"/>
  <sheetViews>
    <sheetView zoomScaleNormal="100" workbookViewId="0">
      <selection activeCell="I26" sqref="I26"/>
    </sheetView>
  </sheetViews>
  <sheetFormatPr baseColWidth="10" defaultColWidth="9.140625" defaultRowHeight="23.25" customHeight="1" x14ac:dyDescent="0.25"/>
  <cols>
    <col min="1" max="1" width="9.140625" style="2"/>
    <col min="2" max="2" width="31.7109375" style="2" customWidth="1"/>
    <col min="3" max="3" width="12.5703125" style="106" customWidth="1"/>
    <col min="4" max="4" width="16.42578125" style="2" customWidth="1"/>
    <col min="5" max="5" width="15.42578125" style="39" customWidth="1"/>
    <col min="6" max="6" width="10.42578125" style="2" customWidth="1"/>
    <col min="7" max="7" width="9.42578125" style="2" bestFit="1" customWidth="1"/>
    <col min="8" max="16384" width="9.140625" style="2"/>
  </cols>
  <sheetData>
    <row r="1" spans="1:5" ht="54.75" customHeight="1" x14ac:dyDescent="0.25">
      <c r="A1" s="132" t="s">
        <v>14</v>
      </c>
      <c r="B1" s="133"/>
      <c r="C1" s="133"/>
      <c r="D1" s="133"/>
      <c r="E1" s="134"/>
    </row>
    <row r="2" spans="1:5" ht="15.75" customHeight="1" x14ac:dyDescent="0.25">
      <c r="A2" s="6"/>
      <c r="B2" s="5"/>
      <c r="C2" s="7"/>
      <c r="D2" s="1"/>
      <c r="E2" s="38"/>
    </row>
    <row r="3" spans="1:5" ht="15.75" customHeight="1" x14ac:dyDescent="0.25">
      <c r="A3" s="160" t="s">
        <v>42</v>
      </c>
      <c r="B3" s="160"/>
      <c r="C3" s="160"/>
      <c r="D3" s="160"/>
      <c r="E3" s="160"/>
    </row>
    <row r="4" spans="1:5" ht="30" customHeight="1" x14ac:dyDescent="0.25">
      <c r="A4" s="4" t="s">
        <v>64</v>
      </c>
      <c r="B4" s="5"/>
      <c r="C4" s="7"/>
      <c r="D4" s="1"/>
      <c r="E4" s="38"/>
    </row>
    <row r="5" spans="1:5" ht="19.5" customHeight="1" thickBot="1" x14ac:dyDescent="0.3"/>
    <row r="6" spans="1:5" ht="33" customHeight="1" thickBot="1" x14ac:dyDescent="0.3">
      <c r="A6" s="49" t="s">
        <v>0</v>
      </c>
      <c r="B6" s="50" t="s">
        <v>1</v>
      </c>
      <c r="C6" s="107" t="s">
        <v>2</v>
      </c>
      <c r="D6" s="50" t="s">
        <v>26</v>
      </c>
      <c r="E6" s="51" t="s">
        <v>4</v>
      </c>
    </row>
    <row r="7" spans="1:5" ht="23.25" customHeight="1" thickBot="1" x14ac:dyDescent="0.3">
      <c r="A7" s="161" t="s">
        <v>5</v>
      </c>
      <c r="B7" s="162"/>
      <c r="C7" s="162"/>
      <c r="D7" s="162"/>
      <c r="E7" s="163"/>
    </row>
    <row r="8" spans="1:5" ht="23.25" customHeight="1" x14ac:dyDescent="0.25">
      <c r="A8" s="118" t="s">
        <v>43</v>
      </c>
      <c r="B8" s="119" t="s">
        <v>6</v>
      </c>
      <c r="C8" s="120">
        <v>12.638</v>
      </c>
      <c r="D8" s="48" t="s">
        <v>109</v>
      </c>
      <c r="E8" s="46"/>
    </row>
    <row r="9" spans="1:5" ht="23.25" customHeight="1" x14ac:dyDescent="0.25">
      <c r="A9" s="121" t="s">
        <v>135</v>
      </c>
      <c r="B9" s="122" t="s">
        <v>244</v>
      </c>
      <c r="C9" s="123">
        <v>4.01</v>
      </c>
      <c r="D9" s="48" t="s">
        <v>109</v>
      </c>
      <c r="E9" s="40"/>
    </row>
    <row r="10" spans="1:5" ht="23.25" customHeight="1" x14ac:dyDescent="0.25">
      <c r="A10" s="121" t="s">
        <v>44</v>
      </c>
      <c r="B10" s="124" t="s">
        <v>6</v>
      </c>
      <c r="C10" s="123">
        <v>8.14</v>
      </c>
      <c r="D10" s="125" t="s">
        <v>107</v>
      </c>
      <c r="E10" s="40"/>
    </row>
    <row r="11" spans="1:5" ht="23.25" customHeight="1" x14ac:dyDescent="0.25">
      <c r="A11" s="121" t="s">
        <v>45</v>
      </c>
      <c r="B11" s="124" t="s">
        <v>6</v>
      </c>
      <c r="C11" s="123">
        <v>13.066000000000001</v>
      </c>
      <c r="D11" s="125" t="s">
        <v>107</v>
      </c>
      <c r="E11" s="40"/>
    </row>
    <row r="12" spans="1:5" ht="23.25" customHeight="1" x14ac:dyDescent="0.25">
      <c r="A12" s="121" t="s">
        <v>46</v>
      </c>
      <c r="B12" s="124" t="s">
        <v>137</v>
      </c>
      <c r="C12" s="123">
        <v>12.994999999999999</v>
      </c>
      <c r="D12" s="125" t="s">
        <v>107</v>
      </c>
      <c r="E12" s="40"/>
    </row>
    <row r="13" spans="1:5" ht="23.25" customHeight="1" x14ac:dyDescent="0.25">
      <c r="A13" s="121" t="s">
        <v>47</v>
      </c>
      <c r="B13" s="124" t="s">
        <v>6</v>
      </c>
      <c r="C13" s="123">
        <v>16.625</v>
      </c>
      <c r="D13" s="125" t="s">
        <v>107</v>
      </c>
      <c r="E13" s="40"/>
    </row>
    <row r="14" spans="1:5" ht="23.25" customHeight="1" x14ac:dyDescent="0.25">
      <c r="A14" s="121" t="s">
        <v>48</v>
      </c>
      <c r="B14" s="124" t="s">
        <v>6</v>
      </c>
      <c r="C14" s="123">
        <v>16.66</v>
      </c>
      <c r="D14" s="125" t="s">
        <v>109</v>
      </c>
      <c r="E14" s="40"/>
    </row>
    <row r="15" spans="1:5" ht="23.25" customHeight="1" x14ac:dyDescent="0.25">
      <c r="A15" s="121" t="s">
        <v>49</v>
      </c>
      <c r="B15" s="124" t="s">
        <v>6</v>
      </c>
      <c r="C15" s="123">
        <v>19.95</v>
      </c>
      <c r="D15" s="125" t="s">
        <v>109</v>
      </c>
      <c r="E15" s="40"/>
    </row>
    <row r="16" spans="1:5" ht="23.25" customHeight="1" x14ac:dyDescent="0.25">
      <c r="A16" s="121" t="s">
        <v>50</v>
      </c>
      <c r="B16" s="124" t="s">
        <v>6</v>
      </c>
      <c r="C16" s="123">
        <v>11.74</v>
      </c>
      <c r="D16" s="125" t="s">
        <v>107</v>
      </c>
      <c r="E16" s="40"/>
    </row>
    <row r="17" spans="1:6" ht="23.25" customHeight="1" x14ac:dyDescent="0.25">
      <c r="A17" s="121" t="s">
        <v>50</v>
      </c>
      <c r="B17" s="124" t="s">
        <v>100</v>
      </c>
      <c r="C17" s="123">
        <v>1.7250000000000001</v>
      </c>
      <c r="D17" s="125" t="s">
        <v>107</v>
      </c>
      <c r="E17" s="40"/>
      <c r="F17" s="83" t="s">
        <v>272</v>
      </c>
    </row>
    <row r="18" spans="1:6" ht="23.25" customHeight="1" x14ac:dyDescent="0.25">
      <c r="A18" s="121" t="s">
        <v>136</v>
      </c>
      <c r="B18" s="124" t="s">
        <v>100</v>
      </c>
      <c r="C18" s="123">
        <v>16.038</v>
      </c>
      <c r="D18" s="125" t="s">
        <v>107</v>
      </c>
      <c r="E18" s="40"/>
      <c r="F18" s="83" t="s">
        <v>272</v>
      </c>
    </row>
    <row r="19" spans="1:6" s="42" customFormat="1" ht="23.25" customHeight="1" thickBot="1" x14ac:dyDescent="0.3">
      <c r="B19" s="43" t="s">
        <v>138</v>
      </c>
      <c r="C19" s="108">
        <f>SUM(C8:C18)</f>
        <v>133.58699999999999</v>
      </c>
      <c r="E19" s="44">
        <f>SUM(E14:E18)</f>
        <v>0</v>
      </c>
    </row>
    <row r="20" spans="1:6" s="42" customFormat="1" ht="23.25" customHeight="1" thickBot="1" x14ac:dyDescent="0.3">
      <c r="A20" s="161" t="s">
        <v>140</v>
      </c>
      <c r="B20" s="162"/>
      <c r="C20" s="162"/>
      <c r="D20" s="162"/>
      <c r="E20" s="163"/>
    </row>
    <row r="21" spans="1:6" ht="23.25" customHeight="1" x14ac:dyDescent="0.25">
      <c r="A21" s="118" t="s">
        <v>51</v>
      </c>
      <c r="B21" s="119" t="s">
        <v>6</v>
      </c>
      <c r="C21" s="120">
        <v>12.457000000000001</v>
      </c>
      <c r="D21" s="126" t="s">
        <v>109</v>
      </c>
      <c r="E21" s="46"/>
    </row>
    <row r="22" spans="1:6" ht="23.25" customHeight="1" x14ac:dyDescent="0.25">
      <c r="A22" s="121" t="s">
        <v>52</v>
      </c>
      <c r="B22" s="124" t="s">
        <v>6</v>
      </c>
      <c r="C22" s="123">
        <v>12.282999999999999</v>
      </c>
      <c r="D22" s="125" t="s">
        <v>109</v>
      </c>
      <c r="E22" s="40"/>
    </row>
    <row r="23" spans="1:6" ht="23.25" customHeight="1" x14ac:dyDescent="0.25">
      <c r="A23" s="121" t="s">
        <v>53</v>
      </c>
      <c r="B23" s="124" t="s">
        <v>6</v>
      </c>
      <c r="C23" s="123">
        <v>12.456</v>
      </c>
      <c r="D23" s="125" t="s">
        <v>109</v>
      </c>
      <c r="E23" s="40"/>
    </row>
    <row r="24" spans="1:6" ht="23.25" customHeight="1" x14ac:dyDescent="0.25">
      <c r="A24" s="121" t="s">
        <v>54</v>
      </c>
      <c r="B24" s="124" t="s">
        <v>6</v>
      </c>
      <c r="C24" s="123">
        <v>12.352</v>
      </c>
      <c r="D24" s="127" t="s">
        <v>142</v>
      </c>
      <c r="E24" s="40"/>
    </row>
    <row r="25" spans="1:6" ht="23.25" customHeight="1" x14ac:dyDescent="0.25">
      <c r="A25" s="121" t="s">
        <v>55</v>
      </c>
      <c r="B25" s="124" t="s">
        <v>6</v>
      </c>
      <c r="C25" s="123">
        <v>12.179</v>
      </c>
      <c r="D25" s="125" t="s">
        <v>109</v>
      </c>
      <c r="E25" s="40"/>
    </row>
    <row r="26" spans="1:6" ht="23.25" customHeight="1" x14ac:dyDescent="0.25">
      <c r="A26" s="121" t="s">
        <v>56</v>
      </c>
      <c r="B26" s="124" t="s">
        <v>6</v>
      </c>
      <c r="C26" s="123">
        <v>12.318</v>
      </c>
      <c r="D26" s="125" t="s">
        <v>109</v>
      </c>
      <c r="E26" s="40"/>
    </row>
    <row r="27" spans="1:6" ht="23.25" customHeight="1" x14ac:dyDescent="0.25">
      <c r="A27" s="121" t="s">
        <v>57</v>
      </c>
      <c r="B27" s="124" t="s">
        <v>6</v>
      </c>
      <c r="C27" s="109">
        <v>12.247999999999999</v>
      </c>
      <c r="D27" s="125" t="s">
        <v>109</v>
      </c>
      <c r="E27" s="40"/>
    </row>
    <row r="28" spans="1:6" ht="23.25" customHeight="1" x14ac:dyDescent="0.25">
      <c r="A28" s="121" t="s">
        <v>58</v>
      </c>
      <c r="B28" s="124" t="s">
        <v>6</v>
      </c>
      <c r="C28" s="109">
        <v>12.387</v>
      </c>
      <c r="D28" s="125" t="s">
        <v>109</v>
      </c>
      <c r="E28" s="40"/>
    </row>
    <row r="29" spans="1:6" ht="23.25" customHeight="1" x14ac:dyDescent="0.25">
      <c r="A29" s="121" t="s">
        <v>139</v>
      </c>
      <c r="B29" s="124" t="s">
        <v>100</v>
      </c>
      <c r="C29" s="109">
        <v>37.350999999999999</v>
      </c>
      <c r="D29" s="125" t="s">
        <v>109</v>
      </c>
      <c r="E29" s="40"/>
      <c r="F29" s="79"/>
    </row>
    <row r="30" spans="1:6" s="42" customFormat="1" ht="23.25" customHeight="1" x14ac:dyDescent="0.25">
      <c r="B30" s="117" t="s">
        <v>141</v>
      </c>
      <c r="C30" s="110">
        <f>SUM(C21:C29)</f>
        <v>136.03100000000001</v>
      </c>
      <c r="E30" s="180">
        <f>SUM(E21:E29)</f>
        <v>0</v>
      </c>
    </row>
    <row r="31" spans="1:6" ht="23.25" customHeight="1" thickBot="1" x14ac:dyDescent="0.3">
      <c r="A31" s="15"/>
      <c r="B31" s="16" t="s">
        <v>134</v>
      </c>
      <c r="C31" s="41">
        <f>+C30+C19</f>
        <v>269.61799999999999</v>
      </c>
      <c r="D31" s="14"/>
      <c r="E31" s="179">
        <f>+E30+E19</f>
        <v>0</v>
      </c>
    </row>
    <row r="32" spans="1:6" ht="17.25" customHeight="1" thickBot="1" x14ac:dyDescent="0.3">
      <c r="A32" s="151" t="s">
        <v>8</v>
      </c>
      <c r="B32" s="164"/>
      <c r="C32" s="165"/>
      <c r="D32" s="165"/>
      <c r="E32" s="165"/>
    </row>
    <row r="33" spans="1:5" ht="42.75" customHeight="1" thickBot="1" x14ac:dyDescent="0.3">
      <c r="A33" s="142" t="s">
        <v>9</v>
      </c>
      <c r="B33" s="143"/>
      <c r="C33" s="154"/>
      <c r="D33" s="155"/>
      <c r="E33" s="155"/>
    </row>
    <row r="34" spans="1:5" ht="14.25" customHeight="1" x14ac:dyDescent="0.25">
      <c r="C34" s="105"/>
      <c r="E34" s="27"/>
    </row>
    <row r="35" spans="1:5" ht="36" customHeight="1" x14ac:dyDescent="0.2">
      <c r="A35" s="156" t="s">
        <v>10</v>
      </c>
      <c r="B35" s="157"/>
      <c r="C35" s="8"/>
      <c r="D35" s="128"/>
      <c r="E35" s="129"/>
    </row>
    <row r="36" spans="1:5" ht="39.75" customHeight="1" x14ac:dyDescent="0.2">
      <c r="A36" s="158" t="s">
        <v>11</v>
      </c>
      <c r="B36" s="159"/>
      <c r="C36" s="8"/>
      <c r="D36" s="128"/>
      <c r="E36" s="129"/>
    </row>
  </sheetData>
  <mergeCells count="10">
    <mergeCell ref="A33:B33"/>
    <mergeCell ref="C33:E33"/>
    <mergeCell ref="A35:B35"/>
    <mergeCell ref="A36:B36"/>
    <mergeCell ref="A1:E1"/>
    <mergeCell ref="A3:E3"/>
    <mergeCell ref="A7:E7"/>
    <mergeCell ref="A20:E20"/>
    <mergeCell ref="A32:B32"/>
    <mergeCell ref="C32:E32"/>
  </mergeCells>
  <printOptions horizontalCentered="1"/>
  <pageMargins left="0.70866141732283472" right="0.70866141732283472" top="0.15748031496062992" bottom="0.15748031496062992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2"/>
  <sheetViews>
    <sheetView zoomScaleNormal="100" workbookViewId="0">
      <selection activeCell="F40" sqref="F40"/>
    </sheetView>
  </sheetViews>
  <sheetFormatPr baseColWidth="10" defaultColWidth="9.140625" defaultRowHeight="23.25" customHeight="1" x14ac:dyDescent="0.25"/>
  <cols>
    <col min="1" max="1" width="9.140625" style="2"/>
    <col min="2" max="2" width="31.7109375" style="2" customWidth="1"/>
    <col min="3" max="3" width="12.5703125" style="86" customWidth="1"/>
    <col min="4" max="4" width="17.42578125" style="2" customWidth="1"/>
    <col min="5" max="5" width="15.42578125" style="39" customWidth="1"/>
    <col min="6" max="6" width="10.7109375" style="2" customWidth="1"/>
    <col min="7" max="7" width="9.42578125" style="2" bestFit="1" customWidth="1"/>
    <col min="8" max="16384" width="9.140625" style="2"/>
  </cols>
  <sheetData>
    <row r="1" spans="1:6" ht="54.75" customHeight="1" x14ac:dyDescent="0.25">
      <c r="A1" s="132" t="s">
        <v>14</v>
      </c>
      <c r="B1" s="133"/>
      <c r="C1" s="133"/>
      <c r="D1" s="133"/>
      <c r="E1" s="134"/>
    </row>
    <row r="2" spans="1:6" ht="15.75" customHeight="1" x14ac:dyDescent="0.25">
      <c r="A2" s="6"/>
      <c r="B2" s="5"/>
      <c r="C2" s="26"/>
      <c r="D2" s="24"/>
      <c r="E2" s="38"/>
    </row>
    <row r="3" spans="1:6" ht="15.75" customHeight="1" x14ac:dyDescent="0.25">
      <c r="A3" s="135" t="s">
        <v>59</v>
      </c>
      <c r="B3" s="135"/>
      <c r="C3" s="135"/>
      <c r="D3" s="135"/>
      <c r="E3" s="135"/>
    </row>
    <row r="4" spans="1:6" ht="30" customHeight="1" x14ac:dyDescent="0.25">
      <c r="A4" s="4" t="s">
        <v>63</v>
      </c>
      <c r="B4" s="5"/>
      <c r="C4" s="26"/>
      <c r="D4" s="24"/>
      <c r="E4" s="38"/>
    </row>
    <row r="5" spans="1:6" ht="19.5" customHeight="1" thickBot="1" x14ac:dyDescent="0.3"/>
    <row r="6" spans="1:6" ht="33" customHeight="1" thickBot="1" x14ac:dyDescent="0.3">
      <c r="A6" s="49" t="s">
        <v>0</v>
      </c>
      <c r="B6" s="50" t="s">
        <v>1</v>
      </c>
      <c r="C6" s="97" t="s">
        <v>2</v>
      </c>
      <c r="D6" s="50" t="s">
        <v>26</v>
      </c>
      <c r="E6" s="56" t="s">
        <v>4</v>
      </c>
    </row>
    <row r="7" spans="1:6" ht="23.25" customHeight="1" thickBot="1" x14ac:dyDescent="0.3">
      <c r="A7" s="161" t="s">
        <v>5</v>
      </c>
      <c r="B7" s="162"/>
      <c r="C7" s="162"/>
      <c r="D7" s="162"/>
      <c r="E7" s="166"/>
    </row>
    <row r="8" spans="1:6" ht="23.25" customHeight="1" x14ac:dyDescent="0.25">
      <c r="A8" s="19" t="s">
        <v>143</v>
      </c>
      <c r="B8" s="21" t="s">
        <v>100</v>
      </c>
      <c r="C8" s="99">
        <v>76.95</v>
      </c>
      <c r="D8" s="29" t="s">
        <v>166</v>
      </c>
      <c r="E8" s="40"/>
    </row>
    <row r="9" spans="1:6" ht="23.25" customHeight="1" x14ac:dyDescent="0.25">
      <c r="A9" s="19" t="s">
        <v>144</v>
      </c>
      <c r="B9" s="21" t="s">
        <v>101</v>
      </c>
      <c r="C9" s="99">
        <v>7.34</v>
      </c>
      <c r="D9" s="29" t="s">
        <v>166</v>
      </c>
      <c r="E9" s="40"/>
    </row>
    <row r="10" spans="1:6" ht="23.25" customHeight="1" x14ac:dyDescent="0.25">
      <c r="A10" s="19" t="s">
        <v>145</v>
      </c>
      <c r="B10" s="21" t="s">
        <v>106</v>
      </c>
      <c r="C10" s="99">
        <v>2.145</v>
      </c>
      <c r="D10" s="29" t="s">
        <v>109</v>
      </c>
      <c r="E10" s="40"/>
    </row>
    <row r="11" spans="1:6" ht="23.25" customHeight="1" x14ac:dyDescent="0.25">
      <c r="A11" s="19" t="s">
        <v>146</v>
      </c>
      <c r="B11" s="21" t="s">
        <v>101</v>
      </c>
      <c r="C11" s="99">
        <v>2.9580000000000002</v>
      </c>
      <c r="D11" s="29" t="s">
        <v>109</v>
      </c>
      <c r="E11" s="40"/>
    </row>
    <row r="12" spans="1:6" ht="23.25" customHeight="1" x14ac:dyDescent="0.25">
      <c r="A12" s="19" t="s">
        <v>147</v>
      </c>
      <c r="B12" s="21" t="s">
        <v>101</v>
      </c>
      <c r="C12" s="99">
        <v>5.66</v>
      </c>
      <c r="D12" s="29" t="s">
        <v>109</v>
      </c>
      <c r="E12" s="40"/>
    </row>
    <row r="13" spans="1:6" ht="23.25" customHeight="1" x14ac:dyDescent="0.25">
      <c r="A13" s="19" t="s">
        <v>148</v>
      </c>
      <c r="B13" s="76" t="s">
        <v>245</v>
      </c>
      <c r="C13" s="99">
        <v>36.122</v>
      </c>
      <c r="D13" s="29" t="s">
        <v>109</v>
      </c>
      <c r="E13" s="40"/>
      <c r="F13" s="78" t="s">
        <v>275</v>
      </c>
    </row>
    <row r="14" spans="1:6" ht="23.25" customHeight="1" x14ac:dyDescent="0.25">
      <c r="A14" s="19" t="s">
        <v>149</v>
      </c>
      <c r="B14" s="21" t="s">
        <v>6</v>
      </c>
      <c r="C14" s="99">
        <v>18.041</v>
      </c>
      <c r="D14" s="29" t="s">
        <v>109</v>
      </c>
      <c r="E14" s="40"/>
    </row>
    <row r="15" spans="1:6" ht="23.25" customHeight="1" x14ac:dyDescent="0.25">
      <c r="A15" s="19" t="s">
        <v>150</v>
      </c>
      <c r="B15" s="21" t="s">
        <v>13</v>
      </c>
      <c r="C15" s="99">
        <v>18.042000000000002</v>
      </c>
      <c r="D15" s="29" t="s">
        <v>167</v>
      </c>
      <c r="E15" s="40"/>
      <c r="F15" s="78" t="s">
        <v>275</v>
      </c>
    </row>
    <row r="16" spans="1:6" ht="28.5" x14ac:dyDescent="0.25">
      <c r="A16" s="19" t="s">
        <v>151</v>
      </c>
      <c r="B16" s="76" t="s">
        <v>246</v>
      </c>
      <c r="C16" s="99">
        <v>15.75</v>
      </c>
      <c r="D16" s="29" t="s">
        <v>109</v>
      </c>
      <c r="E16" s="40"/>
    </row>
    <row r="17" spans="1:5" ht="28.5" x14ac:dyDescent="0.25">
      <c r="A17" s="19" t="s">
        <v>151</v>
      </c>
      <c r="B17" s="76" t="s">
        <v>247</v>
      </c>
      <c r="C17" s="99">
        <v>15.75</v>
      </c>
      <c r="D17" s="29" t="s">
        <v>109</v>
      </c>
      <c r="E17" s="40"/>
    </row>
    <row r="18" spans="1:5" ht="23.25" customHeight="1" x14ac:dyDescent="0.25">
      <c r="A18" s="19" t="s">
        <v>152</v>
      </c>
      <c r="B18" s="21" t="s">
        <v>165</v>
      </c>
      <c r="C18" s="99">
        <v>18.446999999999999</v>
      </c>
      <c r="D18" s="29" t="s">
        <v>109</v>
      </c>
      <c r="E18" s="40"/>
    </row>
    <row r="19" spans="1:5" ht="23.25" customHeight="1" x14ac:dyDescent="0.25">
      <c r="A19" s="19" t="s">
        <v>153</v>
      </c>
      <c r="B19" s="21" t="s">
        <v>239</v>
      </c>
      <c r="C19" s="99">
        <v>17.356999999999999</v>
      </c>
      <c r="D19" s="29" t="s">
        <v>109</v>
      </c>
      <c r="E19" s="40"/>
    </row>
    <row r="20" spans="1:5" ht="23.25" customHeight="1" x14ac:dyDescent="0.25">
      <c r="A20" s="19" t="s">
        <v>154</v>
      </c>
      <c r="B20" s="21" t="s">
        <v>6</v>
      </c>
      <c r="C20" s="99">
        <v>17.338999999999999</v>
      </c>
      <c r="D20" s="29" t="s">
        <v>109</v>
      </c>
      <c r="E20" s="40"/>
    </row>
    <row r="21" spans="1:5" ht="23.25" customHeight="1" x14ac:dyDescent="0.25">
      <c r="A21" s="19" t="s">
        <v>155</v>
      </c>
      <c r="B21" s="21" t="s">
        <v>6</v>
      </c>
      <c r="C21" s="99">
        <v>12.48</v>
      </c>
      <c r="D21" s="29" t="s">
        <v>109</v>
      </c>
      <c r="E21" s="40"/>
    </row>
    <row r="22" spans="1:5" ht="23.25" customHeight="1" x14ac:dyDescent="0.25">
      <c r="A22" s="19" t="s">
        <v>156</v>
      </c>
      <c r="B22" s="21" t="s">
        <v>101</v>
      </c>
      <c r="C22" s="99">
        <v>2.71</v>
      </c>
      <c r="D22" s="29" t="s">
        <v>109</v>
      </c>
      <c r="E22" s="40"/>
    </row>
    <row r="23" spans="1:5" ht="23.25" customHeight="1" x14ac:dyDescent="0.25">
      <c r="A23" s="19" t="s">
        <v>157</v>
      </c>
      <c r="B23" s="21" t="s">
        <v>101</v>
      </c>
      <c r="C23" s="99">
        <v>3.23</v>
      </c>
      <c r="D23" s="29" t="s">
        <v>109</v>
      </c>
      <c r="E23" s="40"/>
    </row>
    <row r="24" spans="1:5" ht="23.25" customHeight="1" x14ac:dyDescent="0.25">
      <c r="A24" s="19" t="s">
        <v>158</v>
      </c>
      <c r="B24" s="21" t="s">
        <v>6</v>
      </c>
      <c r="C24" s="99">
        <v>18.25</v>
      </c>
      <c r="D24" s="29" t="s">
        <v>109</v>
      </c>
      <c r="E24" s="40"/>
    </row>
    <row r="25" spans="1:5" ht="23.25" customHeight="1" x14ac:dyDescent="0.25">
      <c r="A25" s="19" t="s">
        <v>159</v>
      </c>
      <c r="B25" s="21" t="s">
        <v>6</v>
      </c>
      <c r="C25" s="99">
        <v>18.196000000000002</v>
      </c>
      <c r="D25" s="29" t="s">
        <v>109</v>
      </c>
      <c r="E25" s="40"/>
    </row>
    <row r="26" spans="1:5" ht="23.25" customHeight="1" x14ac:dyDescent="0.25">
      <c r="A26" s="19" t="s">
        <v>160</v>
      </c>
      <c r="B26" s="21" t="s">
        <v>6</v>
      </c>
      <c r="C26" s="99">
        <v>18.420999999999999</v>
      </c>
      <c r="D26" s="29" t="s">
        <v>109</v>
      </c>
      <c r="E26" s="40"/>
    </row>
    <row r="27" spans="1:5" ht="23.25" customHeight="1" x14ac:dyDescent="0.25">
      <c r="A27" s="19" t="s">
        <v>161</v>
      </c>
      <c r="B27" s="21" t="s">
        <v>6</v>
      </c>
      <c r="C27" s="99">
        <v>17.905000000000001</v>
      </c>
      <c r="D27" s="29" t="s">
        <v>109</v>
      </c>
      <c r="E27" s="40"/>
    </row>
    <row r="28" spans="1:5" ht="23.25" customHeight="1" x14ac:dyDescent="0.25">
      <c r="A28" s="19" t="s">
        <v>162</v>
      </c>
      <c r="B28" s="21" t="s">
        <v>6</v>
      </c>
      <c r="C28" s="99">
        <v>18.094999999999999</v>
      </c>
      <c r="D28" s="29" t="s">
        <v>109</v>
      </c>
      <c r="E28" s="40"/>
    </row>
    <row r="29" spans="1:5" ht="23.25" customHeight="1" x14ac:dyDescent="0.25">
      <c r="A29" s="19" t="s">
        <v>163</v>
      </c>
      <c r="B29" s="21" t="s">
        <v>6</v>
      </c>
      <c r="C29" s="99">
        <v>18.077000000000002</v>
      </c>
      <c r="D29" s="29" t="s">
        <v>109</v>
      </c>
      <c r="E29" s="40"/>
    </row>
    <row r="30" spans="1:5" ht="23.25" customHeight="1" thickBot="1" x14ac:dyDescent="0.3">
      <c r="A30" s="19" t="s">
        <v>164</v>
      </c>
      <c r="B30" s="57" t="s">
        <v>6</v>
      </c>
      <c r="C30" s="100">
        <v>17.922000000000001</v>
      </c>
      <c r="D30" s="58" t="s">
        <v>109</v>
      </c>
      <c r="E30" s="59"/>
    </row>
    <row r="31" spans="1:5" s="42" customFormat="1" ht="23.25" customHeight="1" thickBot="1" x14ac:dyDescent="0.3">
      <c r="B31" s="60" t="s">
        <v>168</v>
      </c>
      <c r="C31" s="102">
        <f>SUM(C8:C30)</f>
        <v>397.18700000000013</v>
      </c>
      <c r="D31" s="47"/>
      <c r="E31" s="61">
        <f>SUM(E8:E30)</f>
        <v>0</v>
      </c>
    </row>
    <row r="32" spans="1:5" ht="23.25" customHeight="1" thickBot="1" x14ac:dyDescent="0.3">
      <c r="A32" s="161" t="s">
        <v>140</v>
      </c>
      <c r="B32" s="162"/>
      <c r="C32" s="162"/>
      <c r="D32" s="162"/>
      <c r="E32" s="163"/>
    </row>
    <row r="33" spans="1:6" ht="23.25" customHeight="1" x14ac:dyDescent="0.25">
      <c r="A33" s="18" t="s">
        <v>65</v>
      </c>
      <c r="B33" s="20" t="s">
        <v>102</v>
      </c>
      <c r="C33" s="98">
        <v>12.276999999999999</v>
      </c>
      <c r="D33" s="45" t="s">
        <v>109</v>
      </c>
      <c r="E33" s="46"/>
      <c r="F33" s="78" t="s">
        <v>275</v>
      </c>
    </row>
    <row r="34" spans="1:6" ht="23.25" customHeight="1" x14ac:dyDescent="0.25">
      <c r="A34" s="19" t="s">
        <v>66</v>
      </c>
      <c r="B34" s="21" t="s">
        <v>6</v>
      </c>
      <c r="C34" s="99">
        <v>26.323</v>
      </c>
      <c r="D34" s="29" t="s">
        <v>109</v>
      </c>
      <c r="E34" s="40"/>
    </row>
    <row r="35" spans="1:6" ht="23.25" customHeight="1" x14ac:dyDescent="0.25">
      <c r="A35" s="19" t="s">
        <v>67</v>
      </c>
      <c r="B35" s="21" t="s">
        <v>6</v>
      </c>
      <c r="C35" s="99">
        <v>19.445</v>
      </c>
      <c r="D35" s="29" t="s">
        <v>109</v>
      </c>
      <c r="E35" s="40"/>
    </row>
    <row r="36" spans="1:6" ht="23.25" customHeight="1" x14ac:dyDescent="0.25">
      <c r="A36" s="19" t="s">
        <v>68</v>
      </c>
      <c r="B36" s="21" t="s">
        <v>12</v>
      </c>
      <c r="C36" s="99">
        <v>19.501000000000001</v>
      </c>
      <c r="D36" s="29" t="s">
        <v>109</v>
      </c>
      <c r="E36" s="40"/>
    </row>
    <row r="37" spans="1:6" ht="23.25" customHeight="1" x14ac:dyDescent="0.25">
      <c r="A37" s="19" t="s">
        <v>169</v>
      </c>
      <c r="B37" s="21" t="s">
        <v>12</v>
      </c>
      <c r="C37" s="99">
        <v>19.39</v>
      </c>
      <c r="D37" s="29" t="s">
        <v>109</v>
      </c>
      <c r="E37" s="40"/>
    </row>
    <row r="38" spans="1:6" ht="23.25" customHeight="1" x14ac:dyDescent="0.25">
      <c r="A38" s="19" t="s">
        <v>170</v>
      </c>
      <c r="B38" s="21" t="s">
        <v>12</v>
      </c>
      <c r="C38" s="99">
        <v>19.39</v>
      </c>
      <c r="D38" s="29" t="s">
        <v>109</v>
      </c>
      <c r="E38" s="40"/>
    </row>
    <row r="39" spans="1:6" ht="23.25" customHeight="1" x14ac:dyDescent="0.25">
      <c r="A39" s="19" t="s">
        <v>171</v>
      </c>
      <c r="B39" s="21" t="s">
        <v>12</v>
      </c>
      <c r="C39" s="99">
        <v>19.39</v>
      </c>
      <c r="D39" s="29" t="s">
        <v>109</v>
      </c>
      <c r="E39" s="40"/>
    </row>
    <row r="40" spans="1:6" ht="23.25" customHeight="1" x14ac:dyDescent="0.25">
      <c r="A40" s="19" t="s">
        <v>69</v>
      </c>
      <c r="B40" s="21" t="s">
        <v>102</v>
      </c>
      <c r="C40" s="99">
        <v>19.39</v>
      </c>
      <c r="D40" s="29" t="s">
        <v>109</v>
      </c>
      <c r="E40" s="40"/>
      <c r="F40" s="78" t="s">
        <v>275</v>
      </c>
    </row>
    <row r="41" spans="1:6" ht="23.25" customHeight="1" x14ac:dyDescent="0.25">
      <c r="A41" s="19" t="s">
        <v>70</v>
      </c>
      <c r="B41" s="21" t="s">
        <v>6</v>
      </c>
      <c r="C41" s="99">
        <v>19.963000000000001</v>
      </c>
      <c r="D41" s="29" t="s">
        <v>109</v>
      </c>
      <c r="E41" s="40"/>
    </row>
    <row r="42" spans="1:6" ht="23.25" customHeight="1" x14ac:dyDescent="0.25">
      <c r="A42" s="19" t="s">
        <v>172</v>
      </c>
      <c r="B42" s="21" t="s">
        <v>101</v>
      </c>
      <c r="C42" s="99">
        <v>4.9400000000000004</v>
      </c>
      <c r="D42" s="29" t="s">
        <v>109</v>
      </c>
      <c r="E42" s="40"/>
    </row>
    <row r="43" spans="1:6" ht="23.25" customHeight="1" x14ac:dyDescent="0.25">
      <c r="A43" s="19" t="s">
        <v>172</v>
      </c>
      <c r="B43" s="21" t="s">
        <v>101</v>
      </c>
      <c r="C43" s="99">
        <v>5.04</v>
      </c>
      <c r="D43" s="29" t="s">
        <v>109</v>
      </c>
      <c r="E43" s="40"/>
    </row>
    <row r="44" spans="1:6" ht="23.25" customHeight="1" x14ac:dyDescent="0.25">
      <c r="A44" s="19" t="s">
        <v>71</v>
      </c>
      <c r="B44" s="21" t="s">
        <v>6</v>
      </c>
      <c r="C44" s="99">
        <v>17.63</v>
      </c>
      <c r="D44" s="29" t="s">
        <v>109</v>
      </c>
      <c r="E44" s="40"/>
    </row>
    <row r="45" spans="1:6" ht="23.25" customHeight="1" x14ac:dyDescent="0.25">
      <c r="A45" s="19" t="s">
        <v>173</v>
      </c>
      <c r="B45" s="21" t="s">
        <v>100</v>
      </c>
      <c r="C45" s="99">
        <v>69.37</v>
      </c>
      <c r="D45" s="29" t="s">
        <v>109</v>
      </c>
      <c r="E45" s="40"/>
    </row>
    <row r="46" spans="1:6" ht="23.25" customHeight="1" x14ac:dyDescent="0.25">
      <c r="A46" s="19" t="s">
        <v>72</v>
      </c>
      <c r="B46" s="21" t="s">
        <v>6</v>
      </c>
      <c r="C46" s="99">
        <v>20.492999999999999</v>
      </c>
      <c r="D46" s="29" t="s">
        <v>109</v>
      </c>
      <c r="E46" s="40"/>
    </row>
    <row r="47" spans="1:6" ht="23.25" customHeight="1" x14ac:dyDescent="0.25">
      <c r="A47" s="19" t="s">
        <v>73</v>
      </c>
      <c r="B47" s="21" t="s">
        <v>6</v>
      </c>
      <c r="C47" s="99">
        <v>19.704999999999998</v>
      </c>
      <c r="D47" s="29" t="s">
        <v>109</v>
      </c>
      <c r="E47" s="40"/>
    </row>
    <row r="48" spans="1:6" ht="23.25" customHeight="1" x14ac:dyDescent="0.25">
      <c r="A48" s="19" t="s">
        <v>74</v>
      </c>
      <c r="B48" s="21" t="s">
        <v>6</v>
      </c>
      <c r="C48" s="99">
        <v>19.260000000000002</v>
      </c>
      <c r="D48" s="29" t="s">
        <v>109</v>
      </c>
      <c r="E48" s="40"/>
    </row>
    <row r="49" spans="1:5" ht="23.25" customHeight="1" x14ac:dyDescent="0.25">
      <c r="A49" s="19" t="s">
        <v>75</v>
      </c>
      <c r="B49" s="21" t="s">
        <v>6</v>
      </c>
      <c r="C49" s="99">
        <v>19.704999999999998</v>
      </c>
      <c r="D49" s="29" t="s">
        <v>109</v>
      </c>
      <c r="E49" s="40"/>
    </row>
    <row r="50" spans="1:5" ht="23.25" customHeight="1" x14ac:dyDescent="0.25">
      <c r="A50" s="19" t="s">
        <v>76</v>
      </c>
      <c r="B50" s="21" t="s">
        <v>6</v>
      </c>
      <c r="C50" s="99">
        <v>19.818000000000001</v>
      </c>
      <c r="D50" s="29" t="s">
        <v>109</v>
      </c>
      <c r="E50" s="40"/>
    </row>
    <row r="51" spans="1:5" ht="23.25" customHeight="1" x14ac:dyDescent="0.25">
      <c r="A51" s="19" t="s">
        <v>77</v>
      </c>
      <c r="B51" s="21" t="s">
        <v>6</v>
      </c>
      <c r="C51" s="99">
        <v>19.873999999999999</v>
      </c>
      <c r="D51" s="29" t="s">
        <v>109</v>
      </c>
      <c r="E51" s="40"/>
    </row>
    <row r="52" spans="1:5" ht="23.25" customHeight="1" x14ac:dyDescent="0.25">
      <c r="A52" s="19" t="s">
        <v>78</v>
      </c>
      <c r="B52" s="21" t="s">
        <v>6</v>
      </c>
      <c r="C52" s="99">
        <v>19.725999999999999</v>
      </c>
      <c r="D52" s="29" t="s">
        <v>109</v>
      </c>
      <c r="E52" s="40"/>
    </row>
    <row r="53" spans="1:5" ht="23.25" customHeight="1" x14ac:dyDescent="0.25">
      <c r="A53" s="19" t="s">
        <v>79</v>
      </c>
      <c r="B53" s="21" t="s">
        <v>6</v>
      </c>
      <c r="C53" s="99">
        <v>19.152000000000001</v>
      </c>
      <c r="D53" s="29" t="s">
        <v>109</v>
      </c>
      <c r="E53" s="40"/>
    </row>
    <row r="54" spans="1:5" ht="23.25" customHeight="1" x14ac:dyDescent="0.25">
      <c r="A54" s="19" t="s">
        <v>174</v>
      </c>
      <c r="B54" s="21" t="s">
        <v>101</v>
      </c>
      <c r="C54" s="103">
        <v>5.66</v>
      </c>
      <c r="D54" s="29" t="s">
        <v>109</v>
      </c>
      <c r="E54" s="40"/>
    </row>
    <row r="55" spans="1:5" ht="23.25" customHeight="1" thickBot="1" x14ac:dyDescent="0.3">
      <c r="A55" s="19" t="s">
        <v>175</v>
      </c>
      <c r="B55" s="57" t="s">
        <v>101</v>
      </c>
      <c r="C55" s="104">
        <v>2.9</v>
      </c>
      <c r="D55" s="58" t="s">
        <v>109</v>
      </c>
      <c r="E55" s="59"/>
    </row>
    <row r="56" spans="1:5" ht="23.25" customHeight="1" thickBot="1" x14ac:dyDescent="0.3">
      <c r="B56" s="60" t="s">
        <v>176</v>
      </c>
      <c r="C56" s="102">
        <f>SUM(C33:C55)</f>
        <v>438.34199999999993</v>
      </c>
      <c r="D56" s="47"/>
      <c r="E56" s="61">
        <f>SUM(E33:E55)</f>
        <v>0</v>
      </c>
    </row>
    <row r="57" spans="1:5" ht="23.25" customHeight="1" thickBot="1" x14ac:dyDescent="0.3">
      <c r="A57" s="15"/>
      <c r="B57" s="60" t="s">
        <v>134</v>
      </c>
      <c r="C57" s="64">
        <f>+C56+C31</f>
        <v>835.529</v>
      </c>
      <c r="D57" s="65"/>
      <c r="E57" s="13">
        <f>+E56+E31</f>
        <v>0</v>
      </c>
    </row>
    <row r="58" spans="1:5" ht="17.25" customHeight="1" thickBot="1" x14ac:dyDescent="0.3">
      <c r="A58" s="151" t="s">
        <v>8</v>
      </c>
      <c r="B58" s="169"/>
      <c r="C58" s="167"/>
      <c r="D58" s="167"/>
      <c r="E58" s="167"/>
    </row>
    <row r="59" spans="1:5" ht="42.75" customHeight="1" thickBot="1" x14ac:dyDescent="0.3">
      <c r="A59" s="142" t="s">
        <v>9</v>
      </c>
      <c r="B59" s="143"/>
      <c r="C59" s="144"/>
      <c r="D59" s="145"/>
      <c r="E59" s="168"/>
    </row>
    <row r="60" spans="1:5" ht="14.25" customHeight="1" x14ac:dyDescent="0.25">
      <c r="C60" s="105"/>
      <c r="E60" s="27"/>
    </row>
    <row r="61" spans="1:5" ht="36" customHeight="1" x14ac:dyDescent="0.2">
      <c r="A61" s="146" t="s">
        <v>10</v>
      </c>
      <c r="B61" s="147"/>
      <c r="C61" s="8"/>
      <c r="D61" s="66"/>
      <c r="E61" s="37"/>
    </row>
    <row r="62" spans="1:5" ht="39.75" customHeight="1" x14ac:dyDescent="0.2">
      <c r="A62" s="148" t="s">
        <v>11</v>
      </c>
      <c r="B62" s="149"/>
      <c r="C62" s="8"/>
      <c r="D62" s="66"/>
      <c r="E62" s="37"/>
    </row>
  </sheetData>
  <mergeCells count="10">
    <mergeCell ref="A59:B59"/>
    <mergeCell ref="C59:E59"/>
    <mergeCell ref="A61:B61"/>
    <mergeCell ref="A62:B62"/>
    <mergeCell ref="A58:B58"/>
    <mergeCell ref="A1:E1"/>
    <mergeCell ref="A3:E3"/>
    <mergeCell ref="A7:E7"/>
    <mergeCell ref="A32:E32"/>
    <mergeCell ref="C58:E58"/>
  </mergeCells>
  <printOptions horizontalCentered="1"/>
  <pageMargins left="0.70866141732283472" right="0.70866141732283472" top="0.15748031496062992" bottom="0.15748031496062992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4"/>
  <sheetViews>
    <sheetView topLeftCell="A25" zoomScaleNormal="100" workbookViewId="0">
      <selection activeCell="C16" sqref="C16:C20"/>
    </sheetView>
  </sheetViews>
  <sheetFormatPr baseColWidth="10" defaultColWidth="9.140625" defaultRowHeight="23.25" customHeight="1" x14ac:dyDescent="0.25"/>
  <cols>
    <col min="1" max="1" width="11.5703125" style="2" customWidth="1"/>
    <col min="2" max="2" width="31.7109375" style="2" customWidth="1"/>
    <col min="3" max="3" width="12.5703125" style="86" customWidth="1"/>
    <col min="4" max="4" width="17.42578125" style="2" customWidth="1"/>
    <col min="5" max="5" width="15.42578125" style="53" customWidth="1"/>
    <col min="6" max="6" width="10.85546875" style="2" customWidth="1"/>
    <col min="7" max="7" width="9.42578125" style="2" bestFit="1" customWidth="1"/>
    <col min="8" max="16384" width="9.140625" style="2"/>
  </cols>
  <sheetData>
    <row r="1" spans="1:5" ht="54.75" customHeight="1" x14ac:dyDescent="0.25">
      <c r="A1" s="132" t="s">
        <v>14</v>
      </c>
      <c r="B1" s="133"/>
      <c r="C1" s="133"/>
      <c r="D1" s="133"/>
      <c r="E1" s="134"/>
    </row>
    <row r="2" spans="1:5" ht="15.75" customHeight="1" x14ac:dyDescent="0.25">
      <c r="A2" s="6"/>
      <c r="B2" s="5"/>
      <c r="C2" s="26"/>
      <c r="D2" s="1"/>
      <c r="E2" s="52"/>
    </row>
    <row r="3" spans="1:5" ht="15.75" customHeight="1" x14ac:dyDescent="0.25">
      <c r="A3" s="135" t="s">
        <v>60</v>
      </c>
      <c r="B3" s="135"/>
      <c r="C3" s="135"/>
      <c r="D3" s="135"/>
      <c r="E3" s="135"/>
    </row>
    <row r="4" spans="1:5" ht="30" customHeight="1" x14ac:dyDescent="0.25">
      <c r="A4" s="4" t="s">
        <v>63</v>
      </c>
      <c r="B4" s="5"/>
      <c r="C4" s="26"/>
      <c r="D4" s="1"/>
      <c r="E4" s="52"/>
    </row>
    <row r="5" spans="1:5" ht="19.5" customHeight="1" thickBot="1" x14ac:dyDescent="0.3"/>
    <row r="6" spans="1:5" ht="33" customHeight="1" thickBot="1" x14ac:dyDescent="0.3">
      <c r="A6" s="49" t="s">
        <v>0</v>
      </c>
      <c r="B6" s="50" t="s">
        <v>1</v>
      </c>
      <c r="C6" s="97" t="s">
        <v>2</v>
      </c>
      <c r="D6" s="50" t="s">
        <v>26</v>
      </c>
      <c r="E6" s="54" t="s">
        <v>4</v>
      </c>
    </row>
    <row r="7" spans="1:5" ht="23.25" customHeight="1" thickBot="1" x14ac:dyDescent="0.3">
      <c r="A7" s="170" t="s">
        <v>5</v>
      </c>
      <c r="B7" s="171"/>
      <c r="C7" s="171"/>
      <c r="D7" s="171"/>
      <c r="E7" s="172"/>
    </row>
    <row r="8" spans="1:5" ht="23.25" customHeight="1" x14ac:dyDescent="0.25">
      <c r="A8" s="18" t="s">
        <v>177</v>
      </c>
      <c r="B8" s="20" t="s">
        <v>100</v>
      </c>
      <c r="C8" s="98">
        <v>14.86</v>
      </c>
      <c r="D8" s="45" t="s">
        <v>109</v>
      </c>
      <c r="E8" s="68"/>
    </row>
    <row r="9" spans="1:5" ht="23.25" customHeight="1" x14ac:dyDescent="0.25">
      <c r="A9" s="19" t="s">
        <v>178</v>
      </c>
      <c r="B9" s="21" t="s">
        <v>101</v>
      </c>
      <c r="C9" s="99">
        <v>1.53</v>
      </c>
      <c r="D9" s="29" t="s">
        <v>109</v>
      </c>
      <c r="E9" s="55"/>
    </row>
    <row r="10" spans="1:5" ht="23.25" customHeight="1" x14ac:dyDescent="0.25">
      <c r="A10" s="19" t="s">
        <v>179</v>
      </c>
      <c r="B10" s="21" t="s">
        <v>6</v>
      </c>
      <c r="C10" s="99">
        <v>11.593</v>
      </c>
      <c r="D10" s="29" t="s">
        <v>109</v>
      </c>
      <c r="E10" s="55"/>
    </row>
    <row r="11" spans="1:5" ht="23.25" customHeight="1" x14ac:dyDescent="0.25">
      <c r="A11" s="19" t="s">
        <v>180</v>
      </c>
      <c r="B11" s="21" t="s">
        <v>165</v>
      </c>
      <c r="C11" s="99">
        <v>23.87</v>
      </c>
      <c r="D11" s="29" t="s">
        <v>109</v>
      </c>
      <c r="E11" s="55"/>
    </row>
    <row r="12" spans="1:5" ht="23.25" customHeight="1" x14ac:dyDescent="0.25">
      <c r="A12" s="19" t="s">
        <v>181</v>
      </c>
      <c r="B12" s="21" t="s">
        <v>191</v>
      </c>
      <c r="C12" s="99">
        <v>7.0789999999999997</v>
      </c>
      <c r="D12" s="29" t="s">
        <v>109</v>
      </c>
      <c r="E12" s="55"/>
    </row>
    <row r="13" spans="1:5" ht="23.25" customHeight="1" x14ac:dyDescent="0.25">
      <c r="A13" s="19" t="s">
        <v>182</v>
      </c>
      <c r="B13" s="21" t="s">
        <v>6</v>
      </c>
      <c r="C13" s="99">
        <v>16.111999999999998</v>
      </c>
      <c r="D13" s="29" t="s">
        <v>109</v>
      </c>
      <c r="E13" s="55"/>
    </row>
    <row r="14" spans="1:5" ht="23.25" customHeight="1" x14ac:dyDescent="0.25">
      <c r="A14" s="19" t="s">
        <v>183</v>
      </c>
      <c r="B14" s="21" t="s">
        <v>12</v>
      </c>
      <c r="C14" s="99">
        <v>24.045999999999999</v>
      </c>
      <c r="D14" s="29" t="s">
        <v>109</v>
      </c>
      <c r="E14" s="55"/>
    </row>
    <row r="15" spans="1:5" ht="23.25" customHeight="1" x14ac:dyDescent="0.25">
      <c r="A15" s="19" t="s">
        <v>184</v>
      </c>
      <c r="B15" s="21" t="s">
        <v>6</v>
      </c>
      <c r="C15" s="99">
        <v>23.306000000000001</v>
      </c>
      <c r="D15" s="29" t="s">
        <v>109</v>
      </c>
      <c r="E15" s="55"/>
    </row>
    <row r="16" spans="1:5" ht="23.25" customHeight="1" x14ac:dyDescent="0.25">
      <c r="A16" s="19" t="s">
        <v>185</v>
      </c>
      <c r="B16" s="21" t="s">
        <v>12</v>
      </c>
      <c r="C16" s="99">
        <v>23.673999999999999</v>
      </c>
      <c r="D16" s="29" t="s">
        <v>109</v>
      </c>
      <c r="E16" s="55"/>
    </row>
    <row r="17" spans="1:6" ht="23.25" customHeight="1" x14ac:dyDescent="0.25">
      <c r="A17" s="19" t="s">
        <v>186</v>
      </c>
      <c r="B17" s="21" t="s">
        <v>12</v>
      </c>
      <c r="C17" s="99">
        <v>5.109</v>
      </c>
      <c r="D17" s="29" t="s">
        <v>109</v>
      </c>
      <c r="E17" s="55"/>
    </row>
    <row r="18" spans="1:6" ht="23.25" customHeight="1" x14ac:dyDescent="0.25">
      <c r="A18" s="19" t="s">
        <v>187</v>
      </c>
      <c r="B18" s="21" t="s">
        <v>100</v>
      </c>
      <c r="C18" s="99">
        <v>3.1869999999999998</v>
      </c>
      <c r="D18" s="29" t="s">
        <v>109</v>
      </c>
      <c r="E18" s="55"/>
    </row>
    <row r="19" spans="1:6" ht="23.25" customHeight="1" x14ac:dyDescent="0.25">
      <c r="A19" s="19" t="s">
        <v>188</v>
      </c>
      <c r="B19" s="21" t="s">
        <v>12</v>
      </c>
      <c r="C19" s="99">
        <v>93.682000000000002</v>
      </c>
      <c r="D19" s="29" t="s">
        <v>109</v>
      </c>
      <c r="E19" s="55"/>
    </row>
    <row r="20" spans="1:6" ht="23.25" customHeight="1" x14ac:dyDescent="0.25">
      <c r="A20" s="19" t="s">
        <v>189</v>
      </c>
      <c r="B20" s="21" t="s">
        <v>12</v>
      </c>
      <c r="C20" s="99">
        <v>7.6840000000000002</v>
      </c>
      <c r="D20" s="29" t="s">
        <v>109</v>
      </c>
      <c r="E20" s="55"/>
    </row>
    <row r="21" spans="1:6" ht="23.25" customHeight="1" thickBot="1" x14ac:dyDescent="0.3">
      <c r="A21" s="19" t="s">
        <v>190</v>
      </c>
      <c r="B21" s="57" t="s">
        <v>165</v>
      </c>
      <c r="C21" s="100">
        <v>3.794</v>
      </c>
      <c r="D21" s="29" t="s">
        <v>109</v>
      </c>
      <c r="E21" s="55"/>
    </row>
    <row r="22" spans="1:6" ht="23.25" customHeight="1" thickBot="1" x14ac:dyDescent="0.3">
      <c r="B22" s="60" t="s">
        <v>192</v>
      </c>
      <c r="C22" s="101">
        <f>SUM(C8:C21)</f>
        <v>259.52600000000001</v>
      </c>
      <c r="D22" s="17"/>
      <c r="E22" s="69">
        <f>SUM(E8:E21)</f>
        <v>0</v>
      </c>
    </row>
    <row r="23" spans="1:6" ht="23.25" customHeight="1" thickBot="1" x14ac:dyDescent="0.3">
      <c r="A23" s="170" t="s">
        <v>140</v>
      </c>
      <c r="B23" s="171"/>
      <c r="C23" s="171"/>
      <c r="D23" s="171"/>
      <c r="E23" s="172"/>
    </row>
    <row r="24" spans="1:6" ht="23.25" customHeight="1" x14ac:dyDescent="0.25">
      <c r="A24" s="19" t="s">
        <v>80</v>
      </c>
      <c r="B24" s="21" t="s">
        <v>6</v>
      </c>
      <c r="C24" s="99">
        <v>16.132999999999999</v>
      </c>
      <c r="D24" s="29" t="s">
        <v>109</v>
      </c>
      <c r="E24" s="55"/>
    </row>
    <row r="25" spans="1:6" ht="23.25" customHeight="1" x14ac:dyDescent="0.25">
      <c r="A25" s="19" t="s">
        <v>81</v>
      </c>
      <c r="B25" s="21" t="s">
        <v>6</v>
      </c>
      <c r="C25" s="99">
        <v>15.532</v>
      </c>
      <c r="D25" s="29" t="s">
        <v>109</v>
      </c>
      <c r="E25" s="55"/>
    </row>
    <row r="26" spans="1:6" ht="23.25" customHeight="1" x14ac:dyDescent="0.25">
      <c r="A26" s="19" t="s">
        <v>82</v>
      </c>
      <c r="B26" s="21" t="s">
        <v>6</v>
      </c>
      <c r="C26" s="99">
        <v>15.135999999999999</v>
      </c>
      <c r="D26" s="29" t="s">
        <v>109</v>
      </c>
      <c r="E26" s="55"/>
    </row>
    <row r="27" spans="1:6" ht="23.25" customHeight="1" x14ac:dyDescent="0.25">
      <c r="A27" s="19" t="s">
        <v>83</v>
      </c>
      <c r="B27" s="21" t="s">
        <v>6</v>
      </c>
      <c r="C27" s="99">
        <v>15.048</v>
      </c>
      <c r="D27" s="29" t="s">
        <v>109</v>
      </c>
      <c r="E27" s="55"/>
    </row>
    <row r="28" spans="1:6" ht="23.25" customHeight="1" x14ac:dyDescent="0.25">
      <c r="A28" s="19" t="s">
        <v>84</v>
      </c>
      <c r="B28" s="21" t="s">
        <v>6</v>
      </c>
      <c r="C28" s="99">
        <v>15.532</v>
      </c>
      <c r="D28" s="29" t="s">
        <v>109</v>
      </c>
      <c r="E28" s="55"/>
    </row>
    <row r="29" spans="1:6" ht="23.25" customHeight="1" x14ac:dyDescent="0.25">
      <c r="A29" s="19" t="s">
        <v>85</v>
      </c>
      <c r="B29" s="21" t="s">
        <v>6</v>
      </c>
      <c r="C29" s="99">
        <v>15.532</v>
      </c>
      <c r="D29" s="29" t="s">
        <v>109</v>
      </c>
      <c r="E29" s="55"/>
    </row>
    <row r="30" spans="1:6" ht="23.25" customHeight="1" x14ac:dyDescent="0.25">
      <c r="A30" s="19" t="s">
        <v>193</v>
      </c>
      <c r="B30" s="21" t="s">
        <v>101</v>
      </c>
      <c r="C30" s="99">
        <v>13.06</v>
      </c>
      <c r="D30" s="29" t="s">
        <v>109</v>
      </c>
      <c r="E30" s="55"/>
    </row>
    <row r="31" spans="1:6" ht="23.25" customHeight="1" x14ac:dyDescent="0.25">
      <c r="A31" s="19" t="s">
        <v>194</v>
      </c>
      <c r="B31" s="21" t="s">
        <v>201</v>
      </c>
      <c r="C31" s="99">
        <v>6.8419999999999996</v>
      </c>
      <c r="D31" s="29" t="s">
        <v>109</v>
      </c>
      <c r="E31" s="55"/>
      <c r="F31" s="78" t="s">
        <v>275</v>
      </c>
    </row>
    <row r="32" spans="1:6" ht="23.25" customHeight="1" x14ac:dyDescent="0.25">
      <c r="A32" s="19" t="s">
        <v>195</v>
      </c>
      <c r="B32" s="21" t="s">
        <v>100</v>
      </c>
      <c r="C32" s="99">
        <v>2.181</v>
      </c>
      <c r="D32" s="29" t="s">
        <v>109</v>
      </c>
      <c r="E32" s="55"/>
    </row>
    <row r="33" spans="1:6" ht="23.25" customHeight="1" x14ac:dyDescent="0.25">
      <c r="A33" s="19" t="s">
        <v>196</v>
      </c>
      <c r="B33" s="21" t="s">
        <v>100</v>
      </c>
      <c r="C33" s="99">
        <v>78.75</v>
      </c>
      <c r="D33" s="29" t="s">
        <v>109</v>
      </c>
      <c r="E33" s="55"/>
    </row>
    <row r="34" spans="1:6" ht="23.25" customHeight="1" x14ac:dyDescent="0.25">
      <c r="A34" s="19" t="s">
        <v>197</v>
      </c>
      <c r="B34" s="21" t="s">
        <v>102</v>
      </c>
      <c r="C34" s="99">
        <v>7.4580000000000002</v>
      </c>
      <c r="D34" s="29" t="s">
        <v>109</v>
      </c>
      <c r="E34" s="55"/>
      <c r="F34" s="78" t="s">
        <v>275</v>
      </c>
    </row>
    <row r="35" spans="1:6" ht="23.25" customHeight="1" x14ac:dyDescent="0.25">
      <c r="A35" s="19" t="s">
        <v>198</v>
      </c>
      <c r="B35" s="21" t="s">
        <v>100</v>
      </c>
      <c r="C35" s="99">
        <v>10.819000000000001</v>
      </c>
      <c r="D35" s="29" t="s">
        <v>109</v>
      </c>
      <c r="E35" s="55"/>
    </row>
    <row r="36" spans="1:6" ht="23.25" customHeight="1" x14ac:dyDescent="0.25">
      <c r="A36" s="19" t="s">
        <v>199</v>
      </c>
      <c r="B36" s="21" t="s">
        <v>100</v>
      </c>
      <c r="C36" s="99">
        <v>23.64</v>
      </c>
      <c r="D36" s="29" t="s">
        <v>109</v>
      </c>
      <c r="E36" s="55"/>
    </row>
    <row r="37" spans="1:6" ht="23.25" customHeight="1" thickBot="1" x14ac:dyDescent="0.3">
      <c r="A37" s="19" t="s">
        <v>200</v>
      </c>
      <c r="B37" s="21" t="s">
        <v>100</v>
      </c>
      <c r="C37" s="99">
        <v>14.994</v>
      </c>
      <c r="D37" s="29" t="s">
        <v>109</v>
      </c>
      <c r="E37" s="55"/>
    </row>
    <row r="38" spans="1:6" ht="23.25" customHeight="1" thickBot="1" x14ac:dyDescent="0.3">
      <c r="B38" s="60" t="s">
        <v>202</v>
      </c>
      <c r="C38" s="101">
        <f>SUM(C24:C37)</f>
        <v>250.65699999999995</v>
      </c>
      <c r="D38" s="17"/>
      <c r="E38" s="69">
        <f>SUM(E24:E37)</f>
        <v>0</v>
      </c>
    </row>
    <row r="39" spans="1:6" ht="23.25" customHeight="1" thickBot="1" x14ac:dyDescent="0.3">
      <c r="A39" s="15"/>
      <c r="B39" s="60" t="s">
        <v>134</v>
      </c>
      <c r="C39" s="64">
        <f>+C38+C22</f>
        <v>510.18299999999999</v>
      </c>
      <c r="D39" s="65"/>
      <c r="E39" s="13">
        <f>+E38+E22</f>
        <v>0</v>
      </c>
    </row>
    <row r="40" spans="1:6" ht="17.25" customHeight="1" thickBot="1" x14ac:dyDescent="0.3">
      <c r="A40" s="151" t="s">
        <v>8</v>
      </c>
      <c r="B40" s="169"/>
      <c r="C40" s="167"/>
      <c r="D40" s="167"/>
      <c r="E40" s="167"/>
    </row>
    <row r="41" spans="1:6" ht="42.75" customHeight="1" thickBot="1" x14ac:dyDescent="0.3">
      <c r="A41" s="142" t="s">
        <v>9</v>
      </c>
      <c r="B41" s="143"/>
      <c r="C41" s="144"/>
      <c r="D41" s="145"/>
      <c r="E41" s="168"/>
    </row>
    <row r="42" spans="1:6" ht="14.25" customHeight="1" x14ac:dyDescent="0.25">
      <c r="E42" s="27"/>
    </row>
    <row r="43" spans="1:6" ht="36" customHeight="1" x14ac:dyDescent="0.2">
      <c r="A43" s="146" t="s">
        <v>10</v>
      </c>
      <c r="B43" s="147"/>
      <c r="C43" s="67"/>
      <c r="D43" s="66"/>
      <c r="E43" s="37"/>
    </row>
    <row r="44" spans="1:6" ht="39.75" customHeight="1" x14ac:dyDescent="0.2">
      <c r="A44" s="148" t="s">
        <v>11</v>
      </c>
      <c r="B44" s="149"/>
      <c r="C44" s="67"/>
      <c r="D44" s="66"/>
      <c r="E44" s="37"/>
    </row>
  </sheetData>
  <mergeCells count="10">
    <mergeCell ref="A43:B43"/>
    <mergeCell ref="A44:B44"/>
    <mergeCell ref="C41:E41"/>
    <mergeCell ref="A1:E1"/>
    <mergeCell ref="A3:E3"/>
    <mergeCell ref="A7:E7"/>
    <mergeCell ref="A23:E23"/>
    <mergeCell ref="C40:E40"/>
    <mergeCell ref="A41:B41"/>
    <mergeCell ref="A40:B40"/>
  </mergeCells>
  <printOptions horizontalCentered="1"/>
  <pageMargins left="0.70866141732283472" right="0.70866141732283472" top="0.15748031496062992" bottom="0.15748031496062992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6"/>
  <sheetViews>
    <sheetView zoomScaleNormal="100" workbookViewId="0">
      <selection activeCell="F14" sqref="F14"/>
    </sheetView>
  </sheetViews>
  <sheetFormatPr baseColWidth="10" defaultColWidth="9.140625" defaultRowHeight="23.25" customHeight="1" x14ac:dyDescent="0.25"/>
  <cols>
    <col min="1" max="1" width="11.5703125" style="2" customWidth="1"/>
    <col min="2" max="2" width="31.7109375" style="2" customWidth="1"/>
    <col min="3" max="3" width="12.5703125" style="93" customWidth="1"/>
    <col min="4" max="4" width="17.42578125" style="2" customWidth="1"/>
    <col min="5" max="5" width="15.42578125" style="53" customWidth="1"/>
    <col min="6" max="6" width="11.140625" style="2" customWidth="1"/>
    <col min="7" max="7" width="9.42578125" style="2" bestFit="1" customWidth="1"/>
    <col min="8" max="16384" width="9.140625" style="2"/>
  </cols>
  <sheetData>
    <row r="1" spans="1:6" ht="54.75" customHeight="1" x14ac:dyDescent="0.25">
      <c r="A1" s="132" t="s">
        <v>14</v>
      </c>
      <c r="B1" s="133"/>
      <c r="C1" s="133"/>
      <c r="D1" s="133"/>
      <c r="E1" s="134"/>
    </row>
    <row r="2" spans="1:6" ht="15.75" customHeight="1" x14ac:dyDescent="0.25">
      <c r="A2" s="6"/>
      <c r="B2" s="5"/>
      <c r="C2" s="92"/>
      <c r="D2" s="1"/>
      <c r="E2" s="52"/>
    </row>
    <row r="3" spans="1:6" ht="15.75" customHeight="1" x14ac:dyDescent="0.25">
      <c r="A3" s="135" t="s">
        <v>61</v>
      </c>
      <c r="B3" s="135"/>
      <c r="C3" s="135"/>
      <c r="D3" s="135"/>
      <c r="E3" s="135"/>
    </row>
    <row r="4" spans="1:6" ht="30" customHeight="1" x14ac:dyDescent="0.25">
      <c r="A4" s="4" t="s">
        <v>63</v>
      </c>
      <c r="B4" s="5"/>
      <c r="C4" s="92"/>
      <c r="D4" s="1"/>
      <c r="E4" s="52"/>
    </row>
    <row r="5" spans="1:6" ht="19.5" customHeight="1" x14ac:dyDescent="0.25"/>
    <row r="6" spans="1:6" ht="33" customHeight="1" x14ac:dyDescent="0.25">
      <c r="A6" s="3" t="s">
        <v>0</v>
      </c>
      <c r="B6" s="3" t="s">
        <v>1</v>
      </c>
      <c r="C6" s="94" t="s">
        <v>2</v>
      </c>
      <c r="D6" s="3" t="s">
        <v>26</v>
      </c>
      <c r="E6" s="71" t="s">
        <v>4</v>
      </c>
    </row>
    <row r="7" spans="1:6" ht="23.25" customHeight="1" x14ac:dyDescent="0.25">
      <c r="A7" s="136" t="s">
        <v>5</v>
      </c>
      <c r="B7" s="173"/>
      <c r="C7" s="173"/>
      <c r="D7" s="173"/>
      <c r="E7" s="174"/>
    </row>
    <row r="8" spans="1:6" ht="23.25" customHeight="1" x14ac:dyDescent="0.25">
      <c r="A8" s="19" t="s">
        <v>203</v>
      </c>
      <c r="B8" s="76" t="s">
        <v>248</v>
      </c>
      <c r="C8" s="90">
        <v>13.55</v>
      </c>
      <c r="D8" s="73" t="s">
        <v>167</v>
      </c>
      <c r="E8" s="55"/>
    </row>
    <row r="9" spans="1:6" ht="28.5" x14ac:dyDescent="0.25">
      <c r="A9" s="19" t="s">
        <v>204</v>
      </c>
      <c r="B9" s="76" t="s">
        <v>249</v>
      </c>
      <c r="C9" s="90">
        <v>11.58</v>
      </c>
      <c r="D9" s="73" t="s">
        <v>167</v>
      </c>
      <c r="E9" s="55"/>
    </row>
    <row r="10" spans="1:6" ht="28.5" x14ac:dyDescent="0.25">
      <c r="A10" s="19" t="s">
        <v>205</v>
      </c>
      <c r="B10" s="76" t="s">
        <v>250</v>
      </c>
      <c r="C10" s="90">
        <v>11.58</v>
      </c>
      <c r="D10" s="29" t="s">
        <v>109</v>
      </c>
      <c r="E10" s="55"/>
    </row>
    <row r="11" spans="1:6" ht="28.5" x14ac:dyDescent="0.25">
      <c r="A11" s="19" t="s">
        <v>206</v>
      </c>
      <c r="B11" s="76" t="s">
        <v>251</v>
      </c>
      <c r="C11" s="90"/>
      <c r="D11" s="73" t="s">
        <v>167</v>
      </c>
      <c r="E11" s="55"/>
    </row>
    <row r="12" spans="1:6" ht="23.25" customHeight="1" x14ac:dyDescent="0.25">
      <c r="A12" s="19" t="s">
        <v>207</v>
      </c>
      <c r="B12" s="76" t="s">
        <v>252</v>
      </c>
      <c r="C12" s="90">
        <v>14.5</v>
      </c>
      <c r="D12" s="73" t="s">
        <v>167</v>
      </c>
      <c r="E12" s="55"/>
      <c r="F12" s="78" t="s">
        <v>275</v>
      </c>
    </row>
    <row r="13" spans="1:6" ht="23.25" customHeight="1" x14ac:dyDescent="0.25">
      <c r="A13" s="19" t="s">
        <v>208</v>
      </c>
      <c r="B13" s="76" t="s">
        <v>253</v>
      </c>
      <c r="C13" s="90">
        <v>7.92</v>
      </c>
      <c r="D13" s="73" t="s">
        <v>109</v>
      </c>
      <c r="E13" s="55"/>
    </row>
    <row r="14" spans="1:6" ht="23.25" customHeight="1" x14ac:dyDescent="0.25">
      <c r="A14" s="19" t="s">
        <v>209</v>
      </c>
      <c r="B14" s="76" t="s">
        <v>254</v>
      </c>
      <c r="C14" s="90">
        <v>7.44</v>
      </c>
      <c r="D14" s="73" t="s">
        <v>107</v>
      </c>
      <c r="E14" s="55"/>
      <c r="F14" s="78" t="s">
        <v>275</v>
      </c>
    </row>
    <row r="15" spans="1:6" ht="23.25" customHeight="1" thickBot="1" x14ac:dyDescent="0.3">
      <c r="A15" s="19" t="s">
        <v>210</v>
      </c>
      <c r="B15" s="76" t="s">
        <v>255</v>
      </c>
      <c r="C15" s="90"/>
      <c r="D15" s="73" t="s">
        <v>167</v>
      </c>
      <c r="E15" s="55"/>
    </row>
    <row r="16" spans="1:6" ht="23.25" customHeight="1" thickBot="1" x14ac:dyDescent="0.3">
      <c r="B16" s="62" t="s">
        <v>223</v>
      </c>
      <c r="C16" s="91">
        <f>SUM(C8:C15)</f>
        <v>66.570000000000007</v>
      </c>
      <c r="D16" s="70"/>
      <c r="E16" s="74">
        <f>SUM(E8:E15)</f>
        <v>0</v>
      </c>
    </row>
    <row r="17" spans="1:5" ht="23.25" customHeight="1" x14ac:dyDescent="0.25">
      <c r="A17" s="136" t="s">
        <v>140</v>
      </c>
      <c r="B17" s="173"/>
      <c r="C17" s="173"/>
      <c r="D17" s="173"/>
      <c r="E17" s="174"/>
    </row>
    <row r="18" spans="1:5" ht="23.25" customHeight="1" x14ac:dyDescent="0.25">
      <c r="A18" s="19" t="s">
        <v>211</v>
      </c>
      <c r="B18" s="21" t="s">
        <v>6</v>
      </c>
      <c r="C18" s="85">
        <v>11.137499999999999</v>
      </c>
      <c r="D18" s="29" t="s">
        <v>107</v>
      </c>
      <c r="E18" s="55"/>
    </row>
    <row r="19" spans="1:5" ht="23.25" customHeight="1" x14ac:dyDescent="0.25">
      <c r="A19" s="19" t="s">
        <v>212</v>
      </c>
      <c r="B19" s="21" t="s">
        <v>6</v>
      </c>
      <c r="C19" s="85">
        <v>11.6235</v>
      </c>
      <c r="D19" s="29" t="s">
        <v>107</v>
      </c>
      <c r="E19" s="55"/>
    </row>
    <row r="20" spans="1:5" ht="23.25" customHeight="1" x14ac:dyDescent="0.25">
      <c r="A20" s="19" t="s">
        <v>213</v>
      </c>
      <c r="B20" s="21" t="s">
        <v>6</v>
      </c>
      <c r="C20" s="85">
        <v>12.450000000000001</v>
      </c>
      <c r="D20" s="29" t="s">
        <v>107</v>
      </c>
      <c r="E20" s="55"/>
    </row>
    <row r="21" spans="1:5" ht="23.25" customHeight="1" x14ac:dyDescent="0.25">
      <c r="A21" s="19" t="s">
        <v>214</v>
      </c>
      <c r="B21" s="21" t="s">
        <v>6</v>
      </c>
      <c r="C21" s="85">
        <v>12.284000000000001</v>
      </c>
      <c r="D21" s="29" t="s">
        <v>107</v>
      </c>
      <c r="E21" s="55"/>
    </row>
    <row r="22" spans="1:5" ht="23.25" customHeight="1" x14ac:dyDescent="0.25">
      <c r="A22" s="19" t="s">
        <v>215</v>
      </c>
      <c r="B22" s="21" t="s">
        <v>6</v>
      </c>
      <c r="C22" s="85">
        <v>14.5665</v>
      </c>
      <c r="D22" s="29" t="s">
        <v>107</v>
      </c>
      <c r="E22" s="55"/>
    </row>
    <row r="23" spans="1:5" ht="23.25" customHeight="1" x14ac:dyDescent="0.25">
      <c r="A23" s="19" t="s">
        <v>216</v>
      </c>
      <c r="B23" s="21" t="s">
        <v>6</v>
      </c>
      <c r="C23" s="85">
        <v>12.39</v>
      </c>
      <c r="D23" s="29" t="s">
        <v>107</v>
      </c>
      <c r="E23" s="55"/>
    </row>
    <row r="24" spans="1:5" ht="23.25" customHeight="1" x14ac:dyDescent="0.25">
      <c r="A24" s="19" t="s">
        <v>217</v>
      </c>
      <c r="B24" s="21" t="s">
        <v>6</v>
      </c>
      <c r="C24" s="85">
        <v>12.69</v>
      </c>
      <c r="D24" s="29" t="s">
        <v>107</v>
      </c>
      <c r="E24" s="55"/>
    </row>
    <row r="25" spans="1:5" ht="23.25" customHeight="1" x14ac:dyDescent="0.25">
      <c r="A25" s="19" t="s">
        <v>218</v>
      </c>
      <c r="B25" s="76" t="s">
        <v>256</v>
      </c>
      <c r="C25" s="85">
        <v>11.75</v>
      </c>
      <c r="D25" s="29" t="s">
        <v>109</v>
      </c>
      <c r="E25" s="55"/>
    </row>
    <row r="26" spans="1:5" ht="23.25" customHeight="1" x14ac:dyDescent="0.25">
      <c r="A26" s="19" t="s">
        <v>219</v>
      </c>
      <c r="B26" s="76" t="s">
        <v>257</v>
      </c>
      <c r="C26" s="85">
        <v>13.793400000000002</v>
      </c>
      <c r="D26" s="29" t="s">
        <v>107</v>
      </c>
      <c r="E26" s="55"/>
    </row>
    <row r="27" spans="1:5" ht="23.25" customHeight="1" x14ac:dyDescent="0.25">
      <c r="A27" s="19" t="s">
        <v>220</v>
      </c>
      <c r="B27" s="76" t="s">
        <v>258</v>
      </c>
      <c r="C27" s="85">
        <v>32.549999999999997</v>
      </c>
      <c r="D27" s="29" t="s">
        <v>109</v>
      </c>
      <c r="E27" s="55"/>
    </row>
    <row r="28" spans="1:5" ht="23.25" customHeight="1" x14ac:dyDescent="0.25">
      <c r="A28" s="19" t="s">
        <v>221</v>
      </c>
      <c r="B28" s="76" t="s">
        <v>259</v>
      </c>
      <c r="C28" s="85">
        <v>25.41</v>
      </c>
      <c r="D28" s="29" t="s">
        <v>109</v>
      </c>
      <c r="E28" s="55"/>
    </row>
    <row r="29" spans="1:5" ht="23.25" customHeight="1" thickBot="1" x14ac:dyDescent="0.3">
      <c r="A29" s="19" t="s">
        <v>222</v>
      </c>
      <c r="B29" s="76" t="s">
        <v>260</v>
      </c>
      <c r="C29" s="85">
        <v>5.58</v>
      </c>
      <c r="D29" s="73" t="s">
        <v>107</v>
      </c>
      <c r="E29" s="55"/>
    </row>
    <row r="30" spans="1:5" ht="23.25" customHeight="1" thickBot="1" x14ac:dyDescent="0.3">
      <c r="B30" s="62" t="s">
        <v>224</v>
      </c>
      <c r="C30" s="91">
        <f>SUM(C18:C29)</f>
        <v>176.22489999999999</v>
      </c>
      <c r="D30" s="70"/>
      <c r="E30" s="74">
        <f>SUM(E18:E29)</f>
        <v>0</v>
      </c>
    </row>
    <row r="31" spans="1:5" ht="23.25" customHeight="1" thickBot="1" x14ac:dyDescent="0.3">
      <c r="A31" s="15"/>
      <c r="B31" s="60" t="s">
        <v>134</v>
      </c>
      <c r="C31" s="95">
        <f>+C16+C30</f>
        <v>242.79489999999998</v>
      </c>
      <c r="D31" s="65"/>
      <c r="E31" s="13">
        <f>+E16+E30</f>
        <v>0</v>
      </c>
    </row>
    <row r="32" spans="1:5" ht="17.25" customHeight="1" thickBot="1" x14ac:dyDescent="0.3">
      <c r="A32" s="151" t="s">
        <v>8</v>
      </c>
      <c r="B32" s="169"/>
      <c r="C32" s="167"/>
      <c r="D32" s="167"/>
      <c r="E32" s="167"/>
    </row>
    <row r="33" spans="1:5" ht="42.75" customHeight="1" thickBot="1" x14ac:dyDescent="0.3">
      <c r="A33" s="142" t="s">
        <v>9</v>
      </c>
      <c r="B33" s="143"/>
      <c r="C33" s="144"/>
      <c r="D33" s="145"/>
      <c r="E33" s="168"/>
    </row>
    <row r="34" spans="1:5" ht="14.25" customHeight="1" x14ac:dyDescent="0.25">
      <c r="E34" s="27"/>
    </row>
    <row r="35" spans="1:5" ht="36" customHeight="1" x14ac:dyDescent="0.2">
      <c r="A35" s="146" t="s">
        <v>10</v>
      </c>
      <c r="B35" s="147"/>
      <c r="C35" s="96"/>
      <c r="D35" s="66"/>
      <c r="E35" s="37"/>
    </row>
    <row r="36" spans="1:5" ht="39.75" customHeight="1" x14ac:dyDescent="0.2">
      <c r="A36" s="148" t="s">
        <v>11</v>
      </c>
      <c r="B36" s="149"/>
      <c r="C36" s="96"/>
      <c r="D36" s="66"/>
      <c r="E36" s="37"/>
    </row>
  </sheetData>
  <mergeCells count="10">
    <mergeCell ref="C33:E33"/>
    <mergeCell ref="A35:B35"/>
    <mergeCell ref="A36:B36"/>
    <mergeCell ref="A32:B32"/>
    <mergeCell ref="A33:B33"/>
    <mergeCell ref="A1:E1"/>
    <mergeCell ref="A3:E3"/>
    <mergeCell ref="A7:E7"/>
    <mergeCell ref="A17:E17"/>
    <mergeCell ref="C32:E32"/>
  </mergeCells>
  <printOptions horizontalCentered="1"/>
  <pageMargins left="0.70866141732283472" right="0.70866141732283472" top="0.15748031496062992" bottom="0.15748031496062992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6"/>
  <sheetViews>
    <sheetView zoomScaleNormal="100" workbookViewId="0">
      <selection activeCell="J2" sqref="J2"/>
    </sheetView>
  </sheetViews>
  <sheetFormatPr baseColWidth="10" defaultColWidth="9.140625" defaultRowHeight="23.25" customHeight="1" x14ac:dyDescent="0.25"/>
  <cols>
    <col min="1" max="1" width="11.5703125" style="2" customWidth="1"/>
    <col min="2" max="2" width="31.7109375" style="2" customWidth="1"/>
    <col min="3" max="3" width="12.5703125" style="27" customWidth="1"/>
    <col min="4" max="4" width="17.42578125" style="2" customWidth="1"/>
    <col min="5" max="5" width="15.42578125" style="27" customWidth="1"/>
    <col min="6" max="6" width="9.140625" style="2"/>
    <col min="7" max="7" width="9.42578125" style="2" bestFit="1" customWidth="1"/>
    <col min="8" max="16384" width="9.140625" style="2"/>
  </cols>
  <sheetData>
    <row r="1" spans="1:6" ht="54.75" customHeight="1" x14ac:dyDescent="0.25">
      <c r="A1" s="132" t="s">
        <v>14</v>
      </c>
      <c r="B1" s="133"/>
      <c r="C1" s="133"/>
      <c r="D1" s="133"/>
      <c r="E1" s="134"/>
    </row>
    <row r="2" spans="1:6" ht="15.75" customHeight="1" x14ac:dyDescent="0.25">
      <c r="A2" s="6"/>
      <c r="B2" s="5"/>
      <c r="C2" s="26"/>
      <c r="D2" s="1"/>
      <c r="E2" s="9"/>
    </row>
    <row r="3" spans="1:6" ht="15.75" customHeight="1" x14ac:dyDescent="0.25">
      <c r="A3" s="135" t="s">
        <v>62</v>
      </c>
      <c r="B3" s="135"/>
      <c r="C3" s="135"/>
      <c r="D3" s="135"/>
      <c r="E3" s="135"/>
    </row>
    <row r="4" spans="1:6" ht="30" customHeight="1" x14ac:dyDescent="0.25">
      <c r="A4" s="4" t="s">
        <v>63</v>
      </c>
      <c r="B4" s="5"/>
      <c r="C4" s="26"/>
      <c r="D4" s="1"/>
      <c r="E4" s="9"/>
    </row>
    <row r="5" spans="1:6" ht="19.5" customHeight="1" x14ac:dyDescent="0.25"/>
    <row r="6" spans="1:6" ht="33" customHeight="1" x14ac:dyDescent="0.25">
      <c r="A6" s="3" t="s">
        <v>0</v>
      </c>
      <c r="B6" s="3" t="s">
        <v>1</v>
      </c>
      <c r="C6" s="72" t="s">
        <v>2</v>
      </c>
      <c r="D6" s="3" t="s">
        <v>26</v>
      </c>
      <c r="E6" s="30" t="s">
        <v>4</v>
      </c>
    </row>
    <row r="7" spans="1:6" ht="23.25" customHeight="1" x14ac:dyDescent="0.25">
      <c r="A7" s="136" t="s">
        <v>140</v>
      </c>
      <c r="B7" s="137"/>
      <c r="C7" s="137"/>
      <c r="D7" s="137"/>
      <c r="E7" s="138"/>
    </row>
    <row r="8" spans="1:6" ht="23.25" customHeight="1" x14ac:dyDescent="0.25">
      <c r="A8" s="19" t="s">
        <v>225</v>
      </c>
      <c r="B8" s="76" t="s">
        <v>259</v>
      </c>
      <c r="C8" s="85">
        <v>12.67</v>
      </c>
      <c r="D8" s="29" t="s">
        <v>109</v>
      </c>
      <c r="E8" s="35"/>
    </row>
    <row r="9" spans="1:6" ht="28.5" x14ac:dyDescent="0.25">
      <c r="A9" s="19" t="s">
        <v>226</v>
      </c>
      <c r="B9" s="76" t="s">
        <v>261</v>
      </c>
      <c r="C9" s="85">
        <v>9.0749999999999993</v>
      </c>
      <c r="D9" s="29" t="s">
        <v>109</v>
      </c>
      <c r="E9" s="35"/>
    </row>
    <row r="10" spans="1:6" ht="23.25" customHeight="1" x14ac:dyDescent="0.25">
      <c r="A10" s="19" t="s">
        <v>226</v>
      </c>
      <c r="B10" s="76" t="s">
        <v>262</v>
      </c>
      <c r="C10" s="85">
        <v>2.6789999999999998</v>
      </c>
      <c r="D10" s="29" t="s">
        <v>109</v>
      </c>
      <c r="E10" s="35"/>
    </row>
    <row r="11" spans="1:6" ht="23.25" customHeight="1" x14ac:dyDescent="0.25">
      <c r="A11" s="19" t="s">
        <v>227</v>
      </c>
      <c r="B11" s="76" t="s">
        <v>263</v>
      </c>
      <c r="C11" s="85">
        <v>25.07</v>
      </c>
      <c r="D11" s="29" t="s">
        <v>109</v>
      </c>
      <c r="E11" s="35"/>
    </row>
    <row r="12" spans="1:6" ht="23.25" customHeight="1" x14ac:dyDescent="0.25">
      <c r="A12" s="19" t="s">
        <v>227</v>
      </c>
      <c r="B12" s="76" t="s">
        <v>264</v>
      </c>
      <c r="C12" s="85">
        <v>3.3809999999999998</v>
      </c>
      <c r="D12" s="29" t="s">
        <v>109</v>
      </c>
      <c r="E12" s="35"/>
    </row>
    <row r="13" spans="1:6" ht="23.25" customHeight="1" x14ac:dyDescent="0.25">
      <c r="A13" s="19" t="s">
        <v>228</v>
      </c>
      <c r="B13" s="21" t="s">
        <v>273</v>
      </c>
      <c r="C13" s="85">
        <v>10.65</v>
      </c>
      <c r="D13" s="29" t="s">
        <v>109</v>
      </c>
      <c r="E13" s="35"/>
      <c r="F13" s="79"/>
    </row>
    <row r="14" spans="1:6" ht="23.25" customHeight="1" x14ac:dyDescent="0.25">
      <c r="A14" s="19" t="s">
        <v>229</v>
      </c>
      <c r="B14" s="21" t="s">
        <v>273</v>
      </c>
      <c r="C14" s="85">
        <v>10.8</v>
      </c>
      <c r="D14" s="29" t="s">
        <v>109</v>
      </c>
      <c r="E14" s="35"/>
    </row>
    <row r="15" spans="1:6" ht="23.25" customHeight="1" x14ac:dyDescent="0.25">
      <c r="A15" s="19" t="s">
        <v>230</v>
      </c>
      <c r="B15" s="76" t="s">
        <v>265</v>
      </c>
      <c r="C15" s="85">
        <v>1.3140000000000001</v>
      </c>
      <c r="D15" s="29" t="s">
        <v>109</v>
      </c>
      <c r="E15" s="35"/>
    </row>
    <row r="16" spans="1:6" ht="23.25" customHeight="1" x14ac:dyDescent="0.25">
      <c r="A16" s="19" t="s">
        <v>230</v>
      </c>
      <c r="B16" s="76" t="s">
        <v>265</v>
      </c>
      <c r="C16" s="85">
        <v>4.3</v>
      </c>
      <c r="D16" s="29" t="s">
        <v>109</v>
      </c>
      <c r="E16" s="35"/>
    </row>
    <row r="17" spans="1:6" ht="28.5" x14ac:dyDescent="0.25">
      <c r="A17" s="19" t="s">
        <v>231</v>
      </c>
      <c r="B17" s="76" t="s">
        <v>266</v>
      </c>
      <c r="C17" s="85">
        <f>(3.34*3.49)+4.52</f>
        <v>16.176600000000001</v>
      </c>
      <c r="D17" s="29" t="s">
        <v>109</v>
      </c>
      <c r="E17" s="35"/>
    </row>
    <row r="18" spans="1:6" ht="23.25" customHeight="1" x14ac:dyDescent="0.25">
      <c r="A18" s="19" t="s">
        <v>232</v>
      </c>
      <c r="B18" s="76" t="s">
        <v>267</v>
      </c>
      <c r="C18" s="85">
        <v>1.165</v>
      </c>
      <c r="D18" s="29" t="s">
        <v>109</v>
      </c>
      <c r="E18" s="84"/>
      <c r="F18" s="79"/>
    </row>
    <row r="19" spans="1:6" ht="23.25" customHeight="1" thickBot="1" x14ac:dyDescent="0.3">
      <c r="A19" s="19" t="s">
        <v>233</v>
      </c>
      <c r="B19" s="76" t="s">
        <v>268</v>
      </c>
      <c r="C19" s="85">
        <v>9.93</v>
      </c>
      <c r="D19" s="29" t="s">
        <v>109</v>
      </c>
      <c r="E19" s="35"/>
    </row>
    <row r="20" spans="1:6" ht="23.25" customHeight="1" thickBot="1" x14ac:dyDescent="0.3">
      <c r="B20" s="62" t="s">
        <v>223</v>
      </c>
      <c r="C20" s="63">
        <f>SUM(C8:C19)</f>
        <v>107.2106</v>
      </c>
      <c r="D20" s="75"/>
      <c r="E20" s="74">
        <f>SUM(E8:E19)</f>
        <v>0</v>
      </c>
    </row>
    <row r="21" spans="1:6" ht="23.25" customHeight="1" thickBot="1" x14ac:dyDescent="0.3">
      <c r="A21" s="15"/>
      <c r="B21" s="60" t="s">
        <v>134</v>
      </c>
      <c r="C21" s="64">
        <f>SUM(C8+C9+C10+C11+C12+C13+C14+C15+C16+C17+C19)</f>
        <v>106.04560000000001</v>
      </c>
      <c r="D21" s="65"/>
      <c r="E21" s="13">
        <f>+E20</f>
        <v>0</v>
      </c>
    </row>
    <row r="22" spans="1:6" ht="17.25" customHeight="1" thickBot="1" x14ac:dyDescent="0.3">
      <c r="A22" s="151" t="s">
        <v>8</v>
      </c>
      <c r="B22" s="169"/>
      <c r="C22" s="167"/>
      <c r="D22" s="167"/>
      <c r="E22" s="167"/>
    </row>
    <row r="23" spans="1:6" ht="42.75" customHeight="1" thickBot="1" x14ac:dyDescent="0.3">
      <c r="A23" s="142" t="s">
        <v>9</v>
      </c>
      <c r="B23" s="143"/>
      <c r="C23" s="144"/>
      <c r="D23" s="145"/>
      <c r="E23" s="168"/>
    </row>
    <row r="24" spans="1:6" ht="14.25" customHeight="1" x14ac:dyDescent="0.25"/>
    <row r="25" spans="1:6" ht="36" customHeight="1" x14ac:dyDescent="0.2">
      <c r="A25" s="146" t="s">
        <v>10</v>
      </c>
      <c r="B25" s="147"/>
      <c r="C25" s="67"/>
      <c r="D25" s="66"/>
      <c r="E25" s="37"/>
    </row>
    <row r="26" spans="1:6" ht="39.75" customHeight="1" x14ac:dyDescent="0.2">
      <c r="A26" s="148" t="s">
        <v>11</v>
      </c>
      <c r="B26" s="149"/>
      <c r="C26" s="67"/>
      <c r="D26" s="66"/>
      <c r="E26" s="37"/>
    </row>
  </sheetData>
  <mergeCells count="9">
    <mergeCell ref="A1:E1"/>
    <mergeCell ref="A3:E3"/>
    <mergeCell ref="A7:E7"/>
    <mergeCell ref="A26:B26"/>
    <mergeCell ref="A22:B22"/>
    <mergeCell ref="C22:E22"/>
    <mergeCell ref="A23:B23"/>
    <mergeCell ref="C23:E23"/>
    <mergeCell ref="A25:B25"/>
  </mergeCells>
  <printOptions horizontalCentered="1"/>
  <pageMargins left="0.70866141732283472" right="0.70866141732283472" top="0.15748031496062992" bottom="0.15748031496062992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1"/>
  <sheetViews>
    <sheetView zoomScaleNormal="100" workbookViewId="0">
      <selection activeCell="L9" sqref="L9"/>
    </sheetView>
  </sheetViews>
  <sheetFormatPr baseColWidth="10" defaultColWidth="9.140625" defaultRowHeight="23.25" customHeight="1" x14ac:dyDescent="0.25"/>
  <cols>
    <col min="1" max="1" width="11.5703125" style="2" customWidth="1"/>
    <col min="2" max="2" width="31.7109375" style="2" customWidth="1"/>
    <col min="3" max="3" width="12.5703125" style="86" customWidth="1"/>
    <col min="4" max="4" width="17.42578125" style="2" customWidth="1"/>
    <col min="5" max="5" width="15.42578125" style="27" customWidth="1"/>
    <col min="6" max="6" width="9.140625" style="79"/>
    <col min="7" max="7" width="9.42578125" style="2" bestFit="1" customWidth="1"/>
    <col min="8" max="16384" width="9.140625" style="2"/>
  </cols>
  <sheetData>
    <row r="1" spans="1:6" ht="54.75" customHeight="1" x14ac:dyDescent="0.25">
      <c r="A1" s="132" t="s">
        <v>14</v>
      </c>
      <c r="B1" s="133"/>
      <c r="C1" s="133"/>
      <c r="D1" s="133"/>
      <c r="E1" s="134"/>
    </row>
    <row r="2" spans="1:6" ht="15.75" customHeight="1" x14ac:dyDescent="0.25">
      <c r="A2" s="6"/>
      <c r="B2" s="5"/>
      <c r="C2" s="26"/>
      <c r="D2" s="1"/>
      <c r="E2" s="9"/>
    </row>
    <row r="3" spans="1:6" ht="15.75" customHeight="1" x14ac:dyDescent="0.25">
      <c r="A3" s="135" t="s">
        <v>62</v>
      </c>
      <c r="B3" s="135"/>
      <c r="C3" s="135"/>
      <c r="D3" s="135"/>
      <c r="E3" s="135"/>
    </row>
    <row r="4" spans="1:6" ht="30" customHeight="1" x14ac:dyDescent="0.25">
      <c r="A4" s="4" t="s">
        <v>63</v>
      </c>
      <c r="B4" s="5"/>
      <c r="C4" s="26"/>
      <c r="D4" s="1"/>
      <c r="E4" s="9"/>
    </row>
    <row r="5" spans="1:6" ht="19.5" customHeight="1" x14ac:dyDescent="0.25"/>
    <row r="6" spans="1:6" ht="33" customHeight="1" x14ac:dyDescent="0.25">
      <c r="A6" s="3" t="s">
        <v>0</v>
      </c>
      <c r="B6" s="3" t="s">
        <v>1</v>
      </c>
      <c r="C6" s="87" t="s">
        <v>2</v>
      </c>
      <c r="D6" s="3" t="s">
        <v>26</v>
      </c>
      <c r="E6" s="30" t="s">
        <v>4</v>
      </c>
    </row>
    <row r="7" spans="1:6" ht="23.25" customHeight="1" x14ac:dyDescent="0.25">
      <c r="A7" s="11"/>
      <c r="B7" s="76" t="s">
        <v>191</v>
      </c>
      <c r="C7" s="88">
        <v>12.218999999999999</v>
      </c>
      <c r="D7" s="11" t="s">
        <v>271</v>
      </c>
      <c r="E7" s="84"/>
    </row>
    <row r="8" spans="1:6" ht="23.25" customHeight="1" x14ac:dyDescent="0.25">
      <c r="A8" s="11"/>
      <c r="B8" s="76" t="s">
        <v>235</v>
      </c>
      <c r="C8" s="88">
        <v>12.946999999999999</v>
      </c>
      <c r="D8" s="80" t="s">
        <v>271</v>
      </c>
      <c r="E8" s="84"/>
    </row>
    <row r="9" spans="1:6" ht="23.25" customHeight="1" x14ac:dyDescent="0.25">
      <c r="A9" s="11"/>
      <c r="B9" s="76" t="s">
        <v>235</v>
      </c>
      <c r="C9" s="88">
        <v>13.965999999999999</v>
      </c>
      <c r="D9" s="80" t="s">
        <v>271</v>
      </c>
      <c r="E9" s="84"/>
    </row>
    <row r="10" spans="1:6" ht="23.25" customHeight="1" x14ac:dyDescent="0.25">
      <c r="A10" s="11"/>
      <c r="B10" s="76" t="s">
        <v>191</v>
      </c>
      <c r="C10" s="88">
        <v>13.571999999999999</v>
      </c>
      <c r="D10" s="80" t="s">
        <v>271</v>
      </c>
      <c r="E10" s="84"/>
    </row>
    <row r="11" spans="1:6" ht="23.25" customHeight="1" x14ac:dyDescent="0.25">
      <c r="A11" s="11"/>
      <c r="B11" s="76" t="s">
        <v>106</v>
      </c>
      <c r="C11" s="88">
        <v>7.5709999999999997</v>
      </c>
      <c r="D11" s="80" t="s">
        <v>271</v>
      </c>
      <c r="E11" s="84"/>
    </row>
    <row r="12" spans="1:6" ht="23.25" customHeight="1" x14ac:dyDescent="0.25">
      <c r="A12" s="11"/>
      <c r="B12" s="76" t="s">
        <v>236</v>
      </c>
      <c r="C12" s="88">
        <v>6.4450000000000003</v>
      </c>
      <c r="D12" s="80" t="s">
        <v>271</v>
      </c>
      <c r="E12" s="84"/>
    </row>
    <row r="13" spans="1:6" ht="23.25" customHeight="1" x14ac:dyDescent="0.25">
      <c r="A13" s="11"/>
      <c r="B13" s="76" t="s">
        <v>191</v>
      </c>
      <c r="C13" s="88">
        <v>11.016999999999999</v>
      </c>
      <c r="D13" s="80" t="s">
        <v>271</v>
      </c>
      <c r="E13" s="84"/>
    </row>
    <row r="14" spans="1:6" ht="23.25" customHeight="1" x14ac:dyDescent="0.25">
      <c r="A14" s="11"/>
      <c r="B14" s="76" t="s">
        <v>106</v>
      </c>
      <c r="C14" s="88">
        <v>12.188000000000001</v>
      </c>
      <c r="D14" s="80" t="s">
        <v>271</v>
      </c>
      <c r="E14" s="84"/>
    </row>
    <row r="15" spans="1:6" ht="23.25" customHeight="1" x14ac:dyDescent="0.25">
      <c r="A15" s="11"/>
      <c r="B15" s="76" t="s">
        <v>106</v>
      </c>
      <c r="C15" s="88">
        <v>12.157</v>
      </c>
      <c r="D15" s="80" t="s">
        <v>271</v>
      </c>
      <c r="E15" s="84"/>
    </row>
    <row r="16" spans="1:6" ht="23.25" customHeight="1" x14ac:dyDescent="0.25">
      <c r="A16" s="81"/>
      <c r="B16" s="81" t="s">
        <v>270</v>
      </c>
      <c r="C16" s="89">
        <v>38.22</v>
      </c>
      <c r="D16" s="81" t="s">
        <v>109</v>
      </c>
      <c r="E16" s="82"/>
      <c r="F16" s="79" t="s">
        <v>274</v>
      </c>
    </row>
    <row r="17" spans="1:6" ht="23.25" customHeight="1" x14ac:dyDescent="0.25">
      <c r="A17" s="11"/>
      <c r="B17" s="76" t="s">
        <v>191</v>
      </c>
      <c r="C17" s="88">
        <v>13.8</v>
      </c>
      <c r="D17" s="80" t="s">
        <v>271</v>
      </c>
      <c r="E17" s="84"/>
    </row>
    <row r="18" spans="1:6" ht="23.25" customHeight="1" x14ac:dyDescent="0.25">
      <c r="A18" s="11"/>
      <c r="B18" s="76" t="s">
        <v>237</v>
      </c>
      <c r="C18" s="88">
        <v>55.546999999999997</v>
      </c>
      <c r="D18" s="80" t="s">
        <v>271</v>
      </c>
      <c r="E18" s="84"/>
    </row>
    <row r="19" spans="1:6" ht="23.25" customHeight="1" x14ac:dyDescent="0.25">
      <c r="A19" s="11"/>
      <c r="B19" s="76" t="s">
        <v>237</v>
      </c>
      <c r="C19" s="88">
        <v>64.465000000000003</v>
      </c>
      <c r="D19" s="80" t="s">
        <v>271</v>
      </c>
      <c r="E19" s="84"/>
    </row>
    <row r="20" spans="1:6" ht="23.25" customHeight="1" x14ac:dyDescent="0.25">
      <c r="A20" s="11"/>
      <c r="B20" s="76" t="s">
        <v>237</v>
      </c>
      <c r="C20" s="88">
        <v>27.58</v>
      </c>
      <c r="D20" s="80" t="s">
        <v>271</v>
      </c>
      <c r="E20" s="84"/>
    </row>
    <row r="21" spans="1:6" ht="23.25" customHeight="1" x14ac:dyDescent="0.25">
      <c r="A21" s="11"/>
      <c r="B21" s="76" t="s">
        <v>191</v>
      </c>
      <c r="C21" s="88">
        <v>12.311</v>
      </c>
      <c r="D21" s="80" t="s">
        <v>271</v>
      </c>
      <c r="E21" s="84"/>
    </row>
    <row r="22" spans="1:6" ht="23.25" customHeight="1" x14ac:dyDescent="0.25">
      <c r="A22" s="11"/>
      <c r="B22" s="76" t="s">
        <v>191</v>
      </c>
      <c r="C22" s="88">
        <v>12.218999999999999</v>
      </c>
      <c r="D22" s="80" t="s">
        <v>271</v>
      </c>
      <c r="E22" s="84"/>
    </row>
    <row r="23" spans="1:6" ht="23.25" customHeight="1" x14ac:dyDescent="0.25">
      <c r="A23" s="11"/>
      <c r="B23" s="76" t="s">
        <v>191</v>
      </c>
      <c r="C23" s="88">
        <v>18.600000000000001</v>
      </c>
      <c r="D23" s="80" t="s">
        <v>271</v>
      </c>
      <c r="E23" s="84"/>
    </row>
    <row r="24" spans="1:6" ht="23.25" customHeight="1" x14ac:dyDescent="0.25">
      <c r="A24" s="11"/>
      <c r="B24" s="76" t="s">
        <v>238</v>
      </c>
      <c r="C24" s="88">
        <v>64.632000000000005</v>
      </c>
      <c r="D24" s="80" t="s">
        <v>271</v>
      </c>
      <c r="E24" s="84"/>
      <c r="F24" s="79" t="s">
        <v>99</v>
      </c>
    </row>
    <row r="25" spans="1:6" ht="23.25" customHeight="1" thickBot="1" x14ac:dyDescent="0.3">
      <c r="A25" s="11"/>
      <c r="B25" s="76" t="s">
        <v>191</v>
      </c>
      <c r="C25" s="88">
        <v>12.218999999999999</v>
      </c>
      <c r="D25" s="80" t="s">
        <v>271</v>
      </c>
      <c r="E25" s="84"/>
    </row>
    <row r="26" spans="1:6" ht="23.25" customHeight="1" thickBot="1" x14ac:dyDescent="0.3">
      <c r="A26" s="15"/>
      <c r="B26" s="60" t="s">
        <v>134</v>
      </c>
      <c r="C26" s="64">
        <f>SUM(C16)</f>
        <v>38.22</v>
      </c>
      <c r="D26" s="65"/>
      <c r="E26" s="13">
        <f>SUM(E7:E25)</f>
        <v>0</v>
      </c>
    </row>
    <row r="27" spans="1:6" ht="17.25" customHeight="1" thickBot="1" x14ac:dyDescent="0.3">
      <c r="A27" s="151" t="s">
        <v>8</v>
      </c>
      <c r="B27" s="169"/>
      <c r="C27" s="167"/>
      <c r="D27" s="167"/>
      <c r="E27" s="167"/>
    </row>
    <row r="28" spans="1:6" ht="42.75" customHeight="1" thickBot="1" x14ac:dyDescent="0.3">
      <c r="A28" s="142" t="s">
        <v>9</v>
      </c>
      <c r="B28" s="143"/>
      <c r="C28" s="144"/>
      <c r="D28" s="145"/>
      <c r="E28" s="168"/>
    </row>
    <row r="29" spans="1:6" ht="14.25" customHeight="1" x14ac:dyDescent="0.25"/>
    <row r="30" spans="1:6" ht="36" customHeight="1" x14ac:dyDescent="0.2">
      <c r="A30" s="146" t="s">
        <v>10</v>
      </c>
      <c r="B30" s="147"/>
      <c r="C30" s="67"/>
      <c r="D30" s="66"/>
      <c r="E30" s="37"/>
    </row>
    <row r="31" spans="1:6" ht="39.75" customHeight="1" x14ac:dyDescent="0.2">
      <c r="A31" s="148" t="s">
        <v>11</v>
      </c>
      <c r="B31" s="149"/>
      <c r="C31" s="67"/>
      <c r="D31" s="66"/>
      <c r="E31" s="37"/>
    </row>
  </sheetData>
  <mergeCells count="8">
    <mergeCell ref="A30:B30"/>
    <mergeCell ref="A31:B31"/>
    <mergeCell ref="A1:E1"/>
    <mergeCell ref="A3:E3"/>
    <mergeCell ref="A27:B27"/>
    <mergeCell ref="C27:E27"/>
    <mergeCell ref="A28:B28"/>
    <mergeCell ref="C28:E28"/>
  </mergeCells>
  <printOptions horizontalCentered="1"/>
  <pageMargins left="0.70866141732283472" right="0.70866141732283472" top="0.15748031496062992" bottom="0.15748031496062992" header="0.31496062992125984" footer="0.31496062992125984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C11"/>
  <sheetViews>
    <sheetView workbookViewId="0">
      <selection activeCell="C6" sqref="C6"/>
    </sheetView>
  </sheetViews>
  <sheetFormatPr baseColWidth="10" defaultRowHeight="15" x14ac:dyDescent="0.25"/>
  <cols>
    <col min="2" max="2" width="32" customWidth="1"/>
  </cols>
  <sheetData>
    <row r="3" spans="1:3" x14ac:dyDescent="0.25">
      <c r="C3" s="10" t="s">
        <v>3</v>
      </c>
    </row>
    <row r="4" spans="1:3" x14ac:dyDescent="0.25">
      <c r="B4" t="s">
        <v>15</v>
      </c>
      <c r="C4" s="7">
        <f>+'Bâtiment A'!C67</f>
        <v>809.94500000000005</v>
      </c>
    </row>
    <row r="5" spans="1:3" x14ac:dyDescent="0.25">
      <c r="B5" s="1" t="s">
        <v>42</v>
      </c>
      <c r="C5" s="7">
        <f>+'Bâtiment B'!C31</f>
        <v>269.61799999999999</v>
      </c>
    </row>
    <row r="6" spans="1:3" x14ac:dyDescent="0.25">
      <c r="B6" s="1" t="s">
        <v>59</v>
      </c>
      <c r="C6" s="7">
        <f>+'Bâtiment C'!C57</f>
        <v>835.529</v>
      </c>
    </row>
    <row r="7" spans="1:3" x14ac:dyDescent="0.25">
      <c r="B7" s="1" t="s">
        <v>60</v>
      </c>
      <c r="C7" s="7">
        <f>+'Bâtiment D'!C39</f>
        <v>510.18299999999999</v>
      </c>
    </row>
    <row r="8" spans="1:3" x14ac:dyDescent="0.25">
      <c r="A8" s="9"/>
      <c r="B8" s="1" t="s">
        <v>61</v>
      </c>
      <c r="C8" s="7">
        <f>+'Bâtiment E'!C31</f>
        <v>242.79489999999998</v>
      </c>
    </row>
    <row r="9" spans="1:3" x14ac:dyDescent="0.25">
      <c r="B9" s="1" t="s">
        <v>62</v>
      </c>
      <c r="C9" s="7">
        <f>+'Bâtiment F'!C21</f>
        <v>106.04560000000001</v>
      </c>
    </row>
    <row r="10" spans="1:3" s="1" customFormat="1" x14ac:dyDescent="0.25">
      <c r="B10" s="1" t="s">
        <v>234</v>
      </c>
      <c r="C10" s="7">
        <f>+'Bâtiment HB'!C26</f>
        <v>38.22</v>
      </c>
    </row>
    <row r="11" spans="1:3" x14ac:dyDescent="0.25">
      <c r="C11" s="7">
        <f>SUM(C4:C9)</f>
        <v>2774.1154999999999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Bâtiment A</vt:lpstr>
      <vt:lpstr>Bâtiment B</vt:lpstr>
      <vt:lpstr>Bâtiment C</vt:lpstr>
      <vt:lpstr>Bâtiment D</vt:lpstr>
      <vt:lpstr>Bâtiment E</vt:lpstr>
      <vt:lpstr>Bâtiment F</vt:lpstr>
      <vt:lpstr>Bâtiment HB</vt:lpstr>
      <vt:lpstr>superficie Aix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2025-07-30T11:40:32Z</dcterms:modified>
</cp:coreProperties>
</file>